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S\Annual Records\A Correspondence\Returns\2019\"/>
    </mc:Choice>
  </mc:AlternateContent>
  <bookViews>
    <workbookView xWindow="120" yWindow="45" windowWidth="19440" windowHeight="107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V59" i="1" l="1"/>
  <c r="V54" i="1"/>
  <c r="V43" i="1"/>
  <c r="V37" i="1"/>
  <c r="V29" i="1"/>
  <c r="V22" i="1"/>
  <c r="V65" i="1" l="1"/>
  <c r="S63" i="1"/>
  <c r="S59" i="1"/>
  <c r="S54" i="1"/>
  <c r="S43" i="1"/>
  <c r="S37" i="1"/>
  <c r="S29" i="1"/>
  <c r="S22" i="1"/>
  <c r="T32" i="1"/>
  <c r="S65" i="1" l="1"/>
  <c r="P63" i="1"/>
  <c r="P59" i="1"/>
  <c r="P54" i="1"/>
  <c r="P43" i="1"/>
  <c r="P37" i="1"/>
  <c r="P29" i="1"/>
  <c r="P22" i="1"/>
  <c r="P65" i="1" l="1"/>
  <c r="M59" i="1"/>
  <c r="M63" i="1"/>
  <c r="M54" i="1"/>
  <c r="M43" i="1"/>
  <c r="M37" i="1"/>
  <c r="M29" i="1"/>
  <c r="M22" i="1"/>
  <c r="M65" i="1" l="1"/>
  <c r="G59" i="1"/>
  <c r="G54" i="1"/>
  <c r="G43" i="1"/>
  <c r="G37" i="1"/>
  <c r="G29" i="1"/>
  <c r="G22" i="1"/>
  <c r="D22" i="1"/>
  <c r="D59" i="1"/>
  <c r="D54" i="1"/>
  <c r="D43" i="1"/>
  <c r="D37" i="1"/>
  <c r="D29" i="1"/>
  <c r="J63" i="1"/>
  <c r="J59" i="1"/>
  <c r="J54" i="1"/>
  <c r="J43" i="1"/>
  <c r="J37" i="1"/>
  <c r="J29" i="1"/>
  <c r="J22" i="1"/>
  <c r="G65" i="1" l="1"/>
  <c r="J65" i="1"/>
  <c r="D65" i="1"/>
</calcChain>
</file>

<file path=xl/sharedStrings.xml><?xml version="1.0" encoding="utf-8"?>
<sst xmlns="http://schemas.openxmlformats.org/spreadsheetml/2006/main" count="401" uniqueCount="161">
  <si>
    <t>CILT International</t>
  </si>
  <si>
    <t>Membership by Region</t>
  </si>
  <si>
    <t>Members 2011</t>
  </si>
  <si>
    <t>Members 30 June 2012</t>
  </si>
  <si>
    <t>Members 30 June 2013</t>
  </si>
  <si>
    <t>Members 30 June 2014</t>
  </si>
  <si>
    <t>Members 30 June 2015</t>
  </si>
  <si>
    <t>Country</t>
  </si>
  <si>
    <t xml:space="preserve">Total </t>
  </si>
  <si>
    <t>Source</t>
  </si>
  <si>
    <t>Notes</t>
  </si>
  <si>
    <t>Total</t>
  </si>
  <si>
    <t xml:space="preserve">Source </t>
  </si>
  <si>
    <t>Egypt</t>
  </si>
  <si>
    <t>E</t>
  </si>
  <si>
    <t>as 2011</t>
  </si>
  <si>
    <t>2013 list</t>
  </si>
  <si>
    <t>Review 16/3</t>
  </si>
  <si>
    <t>Ethiopia</t>
  </si>
  <si>
    <t>New Branch June 13</t>
  </si>
  <si>
    <t>Branch still establishing</t>
  </si>
  <si>
    <t>Branch suspended</t>
  </si>
  <si>
    <t>Ghana</t>
  </si>
  <si>
    <t>declared</t>
  </si>
  <si>
    <t>AS 2013</t>
  </si>
  <si>
    <t>AS2014</t>
  </si>
  <si>
    <t>AS2015</t>
  </si>
  <si>
    <t>Kenya</t>
  </si>
  <si>
    <t>Special Measures</t>
  </si>
  <si>
    <t>Special measures</t>
  </si>
  <si>
    <t>Malawi</t>
  </si>
  <si>
    <t>Mauritius</t>
  </si>
  <si>
    <t>Nigeria</t>
  </si>
  <si>
    <t>AS2013</t>
  </si>
  <si>
    <t>TO from 01/01/14</t>
  </si>
  <si>
    <t>South Africa</t>
  </si>
  <si>
    <t>register</t>
  </si>
  <si>
    <t>to return annual statement</t>
  </si>
  <si>
    <t>46 members in good standing</t>
  </si>
  <si>
    <t>Tanzania</t>
  </si>
  <si>
    <t>2011 figure</t>
  </si>
  <si>
    <t>491 declared on As2014 for 2013</t>
  </si>
  <si>
    <t>Uganda</t>
  </si>
  <si>
    <t>2012 figure</t>
  </si>
  <si>
    <t>Member listing</t>
  </si>
  <si>
    <t>Zambia</t>
  </si>
  <si>
    <t>*previously declared 75</t>
  </si>
  <si>
    <t>Zimbabwe</t>
  </si>
  <si>
    <t>Estimate</t>
  </si>
  <si>
    <t>Data supplied for Harare (141)only</t>
  </si>
  <si>
    <t>members 233 Harare, 55 Bullawayo</t>
  </si>
  <si>
    <t>197 Harare, 84 Bullawayo</t>
  </si>
  <si>
    <t>Regional Total</t>
  </si>
  <si>
    <t>India</t>
  </si>
  <si>
    <t>731 by 21/12/12</t>
  </si>
  <si>
    <t>Pakistan</t>
  </si>
  <si>
    <t>685/1282 are life members</t>
  </si>
  <si>
    <t>Bangladesh</t>
  </si>
  <si>
    <t>Sri Lanka</t>
  </si>
  <si>
    <t>TO from 01/06/12</t>
  </si>
  <si>
    <t>Hong Kong</t>
  </si>
  <si>
    <t>AS 2013*</t>
  </si>
  <si>
    <t>* end July 2013</t>
  </si>
  <si>
    <t>China</t>
  </si>
  <si>
    <t>69 declared AS 2014 for 2013</t>
  </si>
  <si>
    <t>TO from 11/14. # see below</t>
  </si>
  <si>
    <t>Macao</t>
  </si>
  <si>
    <t>New Branch May 2014</t>
  </si>
  <si>
    <t>Taiwan</t>
  </si>
  <si>
    <t>*previously declared 31</t>
  </si>
  <si>
    <t>Malaysia</t>
  </si>
  <si>
    <t>Singapore</t>
  </si>
  <si>
    <t>Indonesia</t>
  </si>
  <si>
    <t>15/66 current members</t>
  </si>
  <si>
    <t>UK</t>
  </si>
  <si>
    <t>Ireland</t>
  </si>
  <si>
    <t>Malta</t>
  </si>
  <si>
    <t>112 declared email4/3/14</t>
  </si>
  <si>
    <t>JP to confirm membership figure</t>
  </si>
  <si>
    <t>UAE</t>
  </si>
  <si>
    <t>see student figures</t>
  </si>
  <si>
    <t>Oman</t>
  </si>
  <si>
    <t>Branch not functional 2103</t>
  </si>
  <si>
    <t>No response.  KN to contact</t>
  </si>
  <si>
    <t>Ukraine</t>
  </si>
  <si>
    <t>Branch established sept 2015</t>
  </si>
  <si>
    <t>Australia</t>
  </si>
  <si>
    <t>New Zealand</t>
  </si>
  <si>
    <t>North America</t>
  </si>
  <si>
    <t>AS2013*</t>
  </si>
  <si>
    <t>* end Dec 2013</t>
  </si>
  <si>
    <t>TOTAL</t>
  </si>
  <si>
    <t>AS: Annual Statement</t>
  </si>
  <si>
    <t>Branch inactive</t>
  </si>
  <si>
    <t>New branch</t>
  </si>
  <si>
    <t>OUTSTANDING. Due 10/12</t>
  </si>
  <si>
    <t>OUTSTANDING. No response</t>
  </si>
  <si>
    <t>Members list</t>
  </si>
  <si>
    <t>674/1243 are life members</t>
  </si>
  <si>
    <t>invoice £3,200</t>
  </si>
  <si>
    <t>plus 120 UAE</t>
  </si>
  <si>
    <t>Add to UK invoice</t>
  </si>
  <si>
    <t>SOUTH ASIA - Romesh David</t>
  </si>
  <si>
    <t>EAST ASIA - Sunny Ho</t>
  </si>
  <si>
    <t>Namibia</t>
  </si>
  <si>
    <t>New Branch May 2016</t>
  </si>
  <si>
    <t>Suspended</t>
  </si>
  <si>
    <t>New Branch</t>
  </si>
  <si>
    <t>Members 30 June 2016</t>
  </si>
  <si>
    <t>AS2016</t>
  </si>
  <si>
    <t>As2016</t>
  </si>
  <si>
    <t>1370 (685 lifers)</t>
  </si>
  <si>
    <t>Invoice non life members only in 2017  (1370 - 685)</t>
  </si>
  <si>
    <t>18260 including UAE &amp; Poland</t>
  </si>
  <si>
    <t>JE 21/12/16</t>
  </si>
  <si>
    <t>Poland</t>
  </si>
  <si>
    <t>2015 figure amended to 197 in 2016 return</t>
  </si>
  <si>
    <t>Invoice £3,200 flat fee. Failed to submit</t>
  </si>
  <si>
    <t>Add to UK figure for UK invoice</t>
  </si>
  <si>
    <t xml:space="preserve">Add to UK figure for UK Invoice </t>
  </si>
  <si>
    <t>Territory</t>
  </si>
  <si>
    <t>Branch</t>
  </si>
  <si>
    <t>See corporate member figs - individuals or companies?</t>
  </si>
  <si>
    <t>Awaiting financial report</t>
  </si>
  <si>
    <t>Membership amended 28/03/17</t>
  </si>
  <si>
    <t>Members 30 June 2017</t>
  </si>
  <si>
    <t>AS2017</t>
  </si>
  <si>
    <t>Kazakhstan</t>
  </si>
  <si>
    <t>New Branch June 2017</t>
  </si>
  <si>
    <t>17101 including UAE &amp; Poland</t>
  </si>
  <si>
    <t>Inactive</t>
  </si>
  <si>
    <t>inactive</t>
  </si>
  <si>
    <t>KN to follow up on membership figure</t>
  </si>
  <si>
    <t>OVERDUE</t>
  </si>
  <si>
    <t>OVERDUE, but set invoice fee (KN to advise)</t>
  </si>
  <si>
    <t>Membership 267 to 46?</t>
  </si>
  <si>
    <t>685 life members &amp; 271 paid members. KN to confirm</t>
  </si>
  <si>
    <t>31 paid members</t>
  </si>
  <si>
    <t>EUROPE &amp; MIDDLE EAST - Alan and Finbarr</t>
  </si>
  <si>
    <t>Members 30 June 2018</t>
  </si>
  <si>
    <t>AS2018</t>
  </si>
  <si>
    <t>Not supplied by UK</t>
  </si>
  <si>
    <t>Includes UAE, Poland &amp; Oman</t>
  </si>
  <si>
    <t>As2018</t>
  </si>
  <si>
    <t>Corporate and indiv members. Invoice £3969</t>
  </si>
  <si>
    <t>293 members non paying student members</t>
  </si>
  <si>
    <t>Additional 924 members unpaid</t>
  </si>
  <si>
    <t>Members 30 June 2019</t>
  </si>
  <si>
    <t>AFRICA - Dr Newton Demba &amp; Francis Ehiguese</t>
  </si>
  <si>
    <t>AS2019</t>
  </si>
  <si>
    <t>UK AS2019</t>
  </si>
  <si>
    <t>AUSTRALASIA - Fiona Knight</t>
  </si>
  <si>
    <t>AMERICAS - Tom Maville</t>
  </si>
  <si>
    <t>SOUTH EAST ASIA - Ramli Amir</t>
  </si>
  <si>
    <t>Philippines</t>
  </si>
  <si>
    <t>membership 268 by 31/12/18</t>
  </si>
  <si>
    <t>Region</t>
  </si>
  <si>
    <t>Establishing</t>
  </si>
  <si>
    <t>Outstanding</t>
  </si>
  <si>
    <t>3610 / 2167</t>
  </si>
  <si>
    <t>In discussion with CILT 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</si>
</sst>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/>
    <xf numFmtId="3" fontId="0" fillId="0" borderId="0" xfId="0" applyNumberFormat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2" borderId="6" xfId="0" applyFill="1" applyBorder="1"/>
    <xf numFmtId="0" fontId="0" fillId="2" borderId="13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17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0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21" xfId="0" applyFill="1" applyBorder="1"/>
    <xf numFmtId="0" fontId="0" fillId="3" borderId="0" xfId="0" applyFill="1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3" borderId="33" xfId="0" applyFill="1" applyBorder="1"/>
    <xf numFmtId="0" fontId="0" fillId="3" borderId="34" xfId="0" applyFill="1" applyBorder="1"/>
    <xf numFmtId="0" fontId="0" fillId="3" borderId="32" xfId="0" applyFill="1" applyBorder="1"/>
    <xf numFmtId="0" fontId="0" fillId="3" borderId="31" xfId="0" applyFill="1" applyBorder="1"/>
    <xf numFmtId="0" fontId="0" fillId="3" borderId="35" xfId="0" applyFill="1" applyBorder="1"/>
    <xf numFmtId="0" fontId="0" fillId="3" borderId="30" xfId="0" applyFill="1" applyBorder="1"/>
    <xf numFmtId="0" fontId="0" fillId="0" borderId="30" xfId="0" applyBorder="1"/>
    <xf numFmtId="0" fontId="0" fillId="3" borderId="36" xfId="0" applyFill="1" applyBorder="1"/>
    <xf numFmtId="0" fontId="0" fillId="3" borderId="37" xfId="0" applyFill="1" applyBorder="1"/>
    <xf numFmtId="0" fontId="0" fillId="3" borderId="40" xfId="0" applyFill="1" applyBorder="1"/>
    <xf numFmtId="0" fontId="0" fillId="3" borderId="41" xfId="0" applyFill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39" xfId="0" applyBorder="1"/>
    <xf numFmtId="0" fontId="0" fillId="0" borderId="45" xfId="0" applyBorder="1"/>
    <xf numFmtId="3" fontId="0" fillId="3" borderId="31" xfId="0" applyNumberFormat="1" applyFill="1" applyBorder="1"/>
    <xf numFmtId="3" fontId="0" fillId="3" borderId="33" xfId="0" applyNumberFormat="1" applyFill="1" applyBorder="1"/>
    <xf numFmtId="0" fontId="0" fillId="3" borderId="42" xfId="0" applyFill="1" applyBorder="1"/>
    <xf numFmtId="0" fontId="0" fillId="3" borderId="43" xfId="0" applyFill="1" applyBorder="1"/>
    <xf numFmtId="0" fontId="0" fillId="3" borderId="44" xfId="0" applyFill="1" applyBorder="1"/>
    <xf numFmtId="0" fontId="0" fillId="3" borderId="39" xfId="0" applyFill="1" applyBorder="1"/>
    <xf numFmtId="0" fontId="0" fillId="3" borderId="45" xfId="0" applyFill="1" applyBorder="1"/>
    <xf numFmtId="0" fontId="0" fillId="3" borderId="44" xfId="0" applyFill="1" applyBorder="1" applyAlignment="1">
      <alignment horizontal="right"/>
    </xf>
    <xf numFmtId="0" fontId="0" fillId="0" borderId="46" xfId="0" applyBorder="1"/>
    <xf numFmtId="0" fontId="0" fillId="0" borderId="48" xfId="0" applyBorder="1"/>
    <xf numFmtId="0" fontId="0" fillId="0" borderId="49" xfId="0" applyBorder="1"/>
    <xf numFmtId="0" fontId="0" fillId="0" borderId="40" xfId="0" applyBorder="1"/>
    <xf numFmtId="0" fontId="1" fillId="0" borderId="46" xfId="0" applyFont="1" applyBorder="1"/>
    <xf numFmtId="0" fontId="1" fillId="0" borderId="35" xfId="0" applyFont="1" applyBorder="1"/>
    <xf numFmtId="0" fontId="0" fillId="0" borderId="51" xfId="0" applyFill="1" applyBorder="1"/>
    <xf numFmtId="0" fontId="0" fillId="4" borderId="50" xfId="0" applyFill="1" applyBorder="1"/>
    <xf numFmtId="0" fontId="0" fillId="0" borderId="54" xfId="0" applyFill="1" applyBorder="1"/>
    <xf numFmtId="0" fontId="0" fillId="4" borderId="53" xfId="0" applyFill="1" applyBorder="1"/>
    <xf numFmtId="0" fontId="0" fillId="4" borderId="37" xfId="0" applyFill="1" applyBorder="1"/>
    <xf numFmtId="0" fontId="0" fillId="0" borderId="37" xfId="0" applyBorder="1"/>
    <xf numFmtId="0" fontId="1" fillId="0" borderId="4" xfId="0" applyFont="1" applyBorder="1"/>
    <xf numFmtId="0" fontId="1" fillId="3" borderId="35" xfId="0" applyFont="1" applyFill="1" applyBorder="1"/>
    <xf numFmtId="0" fontId="0" fillId="3" borderId="31" xfId="0" applyFont="1" applyFill="1" applyBorder="1"/>
    <xf numFmtId="0" fontId="0" fillId="0" borderId="58" xfId="0" applyBorder="1"/>
    <xf numFmtId="0" fontId="0" fillId="0" borderId="60" xfId="0" applyBorder="1"/>
    <xf numFmtId="0" fontId="0" fillId="4" borderId="57" xfId="0" applyFill="1" applyBorder="1"/>
    <xf numFmtId="0" fontId="0" fillId="4" borderId="59" xfId="0" applyFill="1" applyBorder="1"/>
    <xf numFmtId="0" fontId="0" fillId="4" borderId="56" xfId="0" applyFill="1" applyBorder="1"/>
    <xf numFmtId="0" fontId="0" fillId="3" borderId="58" xfId="0" applyFill="1" applyBorder="1"/>
    <xf numFmtId="0" fontId="0" fillId="3" borderId="60" xfId="0" applyFill="1" applyBorder="1"/>
    <xf numFmtId="0" fontId="0" fillId="3" borderId="52" xfId="0" applyFill="1" applyBorder="1"/>
    <xf numFmtId="0" fontId="0" fillId="3" borderId="61" xfId="0" applyFill="1" applyBorder="1"/>
    <xf numFmtId="0" fontId="0" fillId="4" borderId="55" xfId="0" applyFill="1" applyBorder="1"/>
    <xf numFmtId="0" fontId="0" fillId="4" borderId="62" xfId="0" applyFill="1" applyBorder="1"/>
    <xf numFmtId="0" fontId="0" fillId="0" borderId="54" xfId="0" applyBorder="1"/>
    <xf numFmtId="0" fontId="0" fillId="0" borderId="63" xfId="0" applyBorder="1"/>
    <xf numFmtId="0" fontId="0" fillId="0" borderId="51" xfId="0" applyBorder="1"/>
    <xf numFmtId="0" fontId="0" fillId="4" borderId="65" xfId="0" applyFill="1" applyBorder="1"/>
    <xf numFmtId="0" fontId="1" fillId="0" borderId="45" xfId="0" applyFont="1" applyBorder="1"/>
    <xf numFmtId="0" fontId="0" fillId="3" borderId="51" xfId="0" applyFill="1" applyBorder="1"/>
    <xf numFmtId="0" fontId="0" fillId="3" borderId="54" xfId="0" applyFill="1" applyBorder="1"/>
    <xf numFmtId="0" fontId="0" fillId="3" borderId="63" xfId="0" applyFill="1" applyBorder="1"/>
    <xf numFmtId="0" fontId="0" fillId="0" borderId="37" xfId="0" applyFill="1" applyBorder="1"/>
    <xf numFmtId="0" fontId="0" fillId="0" borderId="63" xfId="0" applyFill="1" applyBorder="1"/>
    <xf numFmtId="0" fontId="0" fillId="0" borderId="0" xfId="0" applyFill="1"/>
    <xf numFmtId="0" fontId="0" fillId="0" borderId="11" xfId="0" applyFill="1" applyBorder="1"/>
    <xf numFmtId="0" fontId="0" fillId="4" borderId="18" xfId="0" applyFill="1" applyBorder="1"/>
    <xf numFmtId="0" fontId="0" fillId="3" borderId="20" xfId="0" applyFill="1" applyBorder="1"/>
    <xf numFmtId="0" fontId="0" fillId="0" borderId="20" xfId="0" applyFill="1" applyBorder="1"/>
    <xf numFmtId="0" fontId="0" fillId="4" borderId="20" xfId="0" applyFill="1" applyBorder="1"/>
    <xf numFmtId="0" fontId="0" fillId="0" borderId="66" xfId="0" applyBorder="1"/>
    <xf numFmtId="0" fontId="0" fillId="4" borderId="67" xfId="0" applyFill="1" applyBorder="1"/>
    <xf numFmtId="0" fontId="0" fillId="0" borderId="68" xfId="0" applyBorder="1"/>
    <xf numFmtId="0" fontId="0" fillId="3" borderId="68" xfId="0" applyFill="1" applyBorder="1"/>
    <xf numFmtId="0" fontId="0" fillId="0" borderId="68" xfId="0" applyFill="1" applyBorder="1"/>
    <xf numFmtId="0" fontId="0" fillId="4" borderId="68" xfId="0" applyFill="1" applyBorder="1"/>
    <xf numFmtId="0" fontId="0" fillId="0" borderId="69" xfId="0" applyBorder="1"/>
    <xf numFmtId="3" fontId="0" fillId="3" borderId="20" xfId="0" applyNumberFormat="1" applyFill="1" applyBorder="1"/>
    <xf numFmtId="0" fontId="0" fillId="5" borderId="37" xfId="0" applyFill="1" applyBorder="1"/>
    <xf numFmtId="3" fontId="0" fillId="5" borderId="37" xfId="0" applyNumberFormat="1" applyFill="1" applyBorder="1"/>
    <xf numFmtId="0" fontId="0" fillId="2" borderId="37" xfId="0" applyFill="1" applyBorder="1"/>
    <xf numFmtId="0" fontId="0" fillId="5" borderId="64" xfId="0" applyFill="1" applyBorder="1"/>
    <xf numFmtId="0" fontId="0" fillId="0" borderId="64" xfId="0" applyFill="1" applyBorder="1"/>
    <xf numFmtId="0" fontId="0" fillId="5" borderId="21" xfId="0" applyFill="1" applyBorder="1"/>
    <xf numFmtId="0" fontId="0" fillId="0" borderId="0" xfId="0" applyAlignment="1">
      <alignment horizontal="right"/>
    </xf>
    <xf numFmtId="0" fontId="0" fillId="0" borderId="70" xfId="0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5" borderId="20" xfId="0" applyFill="1" applyBorder="1" applyAlignment="1">
      <alignment horizontal="right"/>
    </xf>
    <xf numFmtId="0" fontId="0" fillId="0" borderId="72" xfId="0" applyBorder="1" applyAlignment="1">
      <alignment horizontal="right"/>
    </xf>
    <xf numFmtId="0" fontId="0" fillId="2" borderId="71" xfId="0" applyFill="1" applyBorder="1" applyAlignment="1">
      <alignment horizontal="right"/>
    </xf>
    <xf numFmtId="0" fontId="0" fillId="0" borderId="71" xfId="0" applyBorder="1" applyAlignment="1">
      <alignment horizontal="right"/>
    </xf>
    <xf numFmtId="0" fontId="0" fillId="5" borderId="71" xfId="0" applyFill="1" applyBorder="1" applyAlignment="1">
      <alignment horizontal="right"/>
    </xf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41" xfId="0" applyFill="1" applyBorder="1"/>
    <xf numFmtId="0" fontId="0" fillId="0" borderId="30" xfId="0" applyFill="1" applyBorder="1"/>
    <xf numFmtId="0" fontId="0" fillId="0" borderId="20" xfId="0" applyFill="1" applyBorder="1" applyAlignment="1">
      <alignment horizontal="right"/>
    </xf>
    <xf numFmtId="0" fontId="0" fillId="0" borderId="71" xfId="0" applyFill="1" applyBorder="1" applyAlignment="1">
      <alignment horizontal="right"/>
    </xf>
    <xf numFmtId="0" fontId="0" fillId="0" borderId="21" xfId="0" applyFill="1" applyBorder="1"/>
    <xf numFmtId="0" fontId="3" fillId="5" borderId="0" xfId="0" applyFont="1" applyFill="1"/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5" borderId="2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0" borderId="19" xfId="0" applyBorder="1"/>
    <xf numFmtId="3" fontId="0" fillId="5" borderId="20" xfId="0" applyNumberFormat="1" applyFill="1" applyBorder="1" applyAlignment="1">
      <alignment horizontal="right"/>
    </xf>
    <xf numFmtId="0" fontId="0" fillId="6" borderId="20" xfId="0" applyFill="1" applyBorder="1"/>
    <xf numFmtId="0" fontId="0" fillId="0" borderId="71" xfId="0" applyBorder="1"/>
    <xf numFmtId="0" fontId="0" fillId="0" borderId="77" xfId="0" applyFill="1" applyBorder="1"/>
    <xf numFmtId="0" fontId="0" fillId="0" borderId="68" xfId="0" applyBorder="1" applyAlignment="1">
      <alignment horizontal="right"/>
    </xf>
    <xf numFmtId="0" fontId="4" fillId="0" borderId="0" xfId="0" applyFont="1"/>
    <xf numFmtId="0" fontId="0" fillId="0" borderId="20" xfId="0" applyFont="1" applyBorder="1"/>
    <xf numFmtId="0" fontId="0" fillId="4" borderId="7" xfId="0" applyFill="1" applyBorder="1"/>
    <xf numFmtId="0" fontId="0" fillId="4" borderId="0" xfId="0" applyFill="1" applyBorder="1"/>
    <xf numFmtId="0" fontId="1" fillId="7" borderId="20" xfId="0" applyFont="1" applyFill="1" applyBorder="1"/>
    <xf numFmtId="0" fontId="0" fillId="7" borderId="20" xfId="0" applyFill="1" applyBorder="1" applyAlignment="1">
      <alignment horizontal="right"/>
    </xf>
    <xf numFmtId="0" fontId="0" fillId="7" borderId="0" xfId="0" applyFill="1" applyBorder="1"/>
    <xf numFmtId="0" fontId="4" fillId="0" borderId="21" xfId="0" applyFont="1" applyBorder="1"/>
    <xf numFmtId="0" fontId="0" fillId="5" borderId="21" xfId="0" applyFill="1" applyBorder="1" applyAlignment="1">
      <alignment horizontal="left"/>
    </xf>
    <xf numFmtId="0" fontId="0" fillId="7" borderId="20" xfId="0" applyFont="1" applyFill="1" applyBorder="1" applyAlignment="1">
      <alignment horizontal="right"/>
    </xf>
    <xf numFmtId="0" fontId="0" fillId="4" borderId="6" xfId="0" applyFill="1" applyBorder="1"/>
    <xf numFmtId="0" fontId="0" fillId="8" borderId="10" xfId="0" applyFill="1" applyBorder="1"/>
    <xf numFmtId="0" fontId="0" fillId="8" borderId="31" xfId="0" applyFill="1" applyBorder="1"/>
    <xf numFmtId="0" fontId="0" fillId="8" borderId="7" xfId="0" applyFill="1" applyBorder="1"/>
    <xf numFmtId="0" fontId="0" fillId="8" borderId="0" xfId="0" applyFill="1" applyBorder="1"/>
    <xf numFmtId="0" fontId="0" fillId="8" borderId="4" xfId="0" applyFill="1" applyBorder="1"/>
    <xf numFmtId="0" fontId="0" fillId="8" borderId="42" xfId="0" applyFill="1" applyBorder="1"/>
    <xf numFmtId="0" fontId="0" fillId="8" borderId="47" xfId="0" applyFill="1" applyBorder="1"/>
    <xf numFmtId="0" fontId="5" fillId="0" borderId="22" xfId="0" applyFont="1" applyBorder="1"/>
    <xf numFmtId="0" fontId="2" fillId="8" borderId="23" xfId="0" applyFont="1" applyFill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2" xfId="0" applyFont="1" applyBorder="1"/>
    <xf numFmtId="0" fontId="2" fillId="0" borderId="38" xfId="0" applyFont="1" applyBorder="1"/>
    <xf numFmtId="0" fontId="2" fillId="0" borderId="66" xfId="0" applyFont="1" applyBorder="1"/>
    <xf numFmtId="0" fontId="2" fillId="0" borderId="69" xfId="0" applyFont="1" applyBorder="1"/>
    <xf numFmtId="0" fontId="2" fillId="0" borderId="37" xfId="0" applyFont="1" applyFill="1" applyBorder="1"/>
    <xf numFmtId="0" fontId="2" fillId="0" borderId="66" xfId="0" applyFont="1" applyBorder="1" applyAlignment="1">
      <alignment horizontal="right"/>
    </xf>
    <xf numFmtId="0" fontId="2" fillId="0" borderId="69" xfId="0" applyFont="1" applyBorder="1" applyAlignment="1">
      <alignment horizontal="right"/>
    </xf>
    <xf numFmtId="0" fontId="2" fillId="0" borderId="17" xfId="0" applyFont="1" applyBorder="1"/>
    <xf numFmtId="0" fontId="2" fillId="0" borderId="0" xfId="0" applyFont="1"/>
    <xf numFmtId="0" fontId="2" fillId="0" borderId="20" xfId="0" applyFont="1" applyBorder="1"/>
    <xf numFmtId="0" fontId="2" fillId="0" borderId="21" xfId="0" applyFont="1" applyBorder="1"/>
    <xf numFmtId="3" fontId="2" fillId="0" borderId="25" xfId="0" applyNumberFormat="1" applyFont="1" applyBorder="1"/>
    <xf numFmtId="0" fontId="6" fillId="0" borderId="27" xfId="0" applyFont="1" applyBorder="1"/>
    <xf numFmtId="3" fontId="2" fillId="0" borderId="66" xfId="0" applyNumberFormat="1" applyFont="1" applyBorder="1"/>
    <xf numFmtId="0" fontId="2" fillId="0" borderId="64" xfId="0" applyFont="1" applyBorder="1"/>
    <xf numFmtId="0" fontId="2" fillId="0" borderId="23" xfId="0" applyFont="1" applyBorder="1"/>
    <xf numFmtId="0" fontId="2" fillId="0" borderId="28" xfId="0" applyFont="1" applyBorder="1"/>
    <xf numFmtId="0" fontId="2" fillId="7" borderId="66" xfId="0" applyFont="1" applyFill="1" applyBorder="1"/>
    <xf numFmtId="0" fontId="2" fillId="0" borderId="14" xfId="0" applyFont="1" applyBorder="1"/>
    <xf numFmtId="0" fontId="2" fillId="8" borderId="12" xfId="0" applyFont="1" applyFill="1" applyBorder="1"/>
    <xf numFmtId="0" fontId="2" fillId="0" borderId="13" xfId="0" applyFont="1" applyBorder="1"/>
    <xf numFmtId="0" fontId="2" fillId="0" borderId="6" xfId="0" applyFont="1" applyBorder="1"/>
    <xf numFmtId="0" fontId="2" fillId="0" borderId="12" xfId="0" applyFont="1" applyBorder="1"/>
    <xf numFmtId="0" fontId="2" fillId="0" borderId="14" xfId="0" applyFont="1" applyFill="1" applyBorder="1"/>
    <xf numFmtId="0" fontId="2" fillId="0" borderId="70" xfId="0" applyFont="1" applyFill="1" applyBorder="1"/>
    <xf numFmtId="0" fontId="0" fillId="0" borderId="0" xfId="0" applyAlignment="1">
      <alignment horizontal="left"/>
    </xf>
    <xf numFmtId="0" fontId="0" fillId="0" borderId="76" xfId="0" applyFill="1" applyBorder="1" applyAlignment="1">
      <alignment horizontal="left"/>
    </xf>
    <xf numFmtId="0" fontId="0" fillId="2" borderId="75" xfId="0" applyFill="1" applyBorder="1" applyAlignment="1">
      <alignment horizontal="left"/>
    </xf>
    <xf numFmtId="0" fontId="0" fillId="0" borderId="71" xfId="0" applyBorder="1" applyAlignment="1">
      <alignment horizontal="left"/>
    </xf>
    <xf numFmtId="0" fontId="0" fillId="5" borderId="71" xfId="0" applyFill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0" fillId="2" borderId="71" xfId="0" applyFill="1" applyBorder="1" applyAlignment="1">
      <alignment horizontal="left"/>
    </xf>
    <xf numFmtId="0" fontId="0" fillId="0" borderId="71" xfId="0" applyFill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2" xfId="0" applyFill="1" applyBorder="1" applyAlignment="1">
      <alignment horizontal="left"/>
    </xf>
    <xf numFmtId="0" fontId="0" fillId="4" borderId="67" xfId="0" applyFill="1" applyBorder="1" applyAlignment="1">
      <alignment horizontal="left"/>
    </xf>
    <xf numFmtId="0" fontId="0" fillId="0" borderId="68" xfId="0" applyBorder="1" applyAlignment="1">
      <alignment horizontal="left"/>
    </xf>
    <xf numFmtId="0" fontId="0" fillId="3" borderId="68" xfId="0" applyFill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0" fillId="2" borderId="68" xfId="0" applyFill="1" applyBorder="1" applyAlignment="1">
      <alignment horizontal="left"/>
    </xf>
    <xf numFmtId="0" fontId="0" fillId="5" borderId="68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0" fillId="0" borderId="74" xfId="0" applyBorder="1" applyAlignment="1">
      <alignment horizontal="left"/>
    </xf>
    <xf numFmtId="0" fontId="2" fillId="0" borderId="2" xfId="0" applyFont="1" applyBorder="1"/>
    <xf numFmtId="3" fontId="2" fillId="8" borderId="5" xfId="0" applyNumberFormat="1" applyFont="1" applyFill="1" applyBorder="1"/>
    <xf numFmtId="0" fontId="2" fillId="0" borderId="5" xfId="0" applyFont="1" applyBorder="1"/>
    <xf numFmtId="3" fontId="2" fillId="0" borderId="1" xfId="0" applyNumberFormat="1" applyFont="1" applyBorder="1"/>
    <xf numFmtId="0" fontId="2" fillId="0" borderId="3" xfId="0" applyFont="1" applyBorder="1"/>
    <xf numFmtId="3" fontId="2" fillId="0" borderId="2" xfId="0" applyNumberFormat="1" applyFont="1" applyBorder="1"/>
    <xf numFmtId="0" fontId="2" fillId="0" borderId="1" xfId="0" applyFont="1" applyBorder="1"/>
    <xf numFmtId="0" fontId="2" fillId="0" borderId="73" xfId="0" applyFont="1" applyBorder="1" applyAlignment="1">
      <alignment horizontal="right"/>
    </xf>
    <xf numFmtId="3" fontId="2" fillId="0" borderId="70" xfId="0" applyNumberFormat="1" applyFont="1" applyBorder="1"/>
    <xf numFmtId="0" fontId="2" fillId="0" borderId="72" xfId="0" applyFont="1" applyBorder="1" applyAlignment="1">
      <alignment horizontal="left"/>
    </xf>
    <xf numFmtId="0" fontId="2" fillId="0" borderId="76" xfId="0" applyFont="1" applyBorder="1" applyAlignment="1">
      <alignment horizontal="left"/>
    </xf>
    <xf numFmtId="0" fontId="2" fillId="0" borderId="77" xfId="0" applyFont="1" applyBorder="1"/>
    <xf numFmtId="0" fontId="2" fillId="0" borderId="78" xfId="0" applyFont="1" applyBorder="1" applyAlignment="1">
      <alignment wrapText="1"/>
    </xf>
    <xf numFmtId="0" fontId="2" fillId="0" borderId="79" xfId="0" applyFont="1" applyBorder="1" applyAlignment="1">
      <alignment wrapText="1"/>
    </xf>
    <xf numFmtId="0" fontId="2" fillId="0" borderId="80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50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7" borderId="7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2"/>
  <sheetViews>
    <sheetView tabSelected="1" topLeftCell="A4" zoomScaleNormal="100" workbookViewId="0">
      <selection activeCell="Y65" sqref="Y65"/>
    </sheetView>
  </sheetViews>
  <sheetFormatPr defaultRowHeight="15" x14ac:dyDescent="0.25"/>
  <cols>
    <col min="1" max="1" width="14.28515625" customWidth="1"/>
    <col min="2" max="2" width="16.5703125" customWidth="1"/>
    <col min="3" max="3" width="9.140625" hidden="1" customWidth="1"/>
    <col min="4" max="4" width="7.7109375" hidden="1" customWidth="1"/>
    <col min="5" max="5" width="9.5703125" hidden="1" customWidth="1"/>
    <col min="6" max="6" width="17.140625" hidden="1" customWidth="1"/>
    <col min="7" max="7" width="8.28515625" hidden="1" customWidth="1"/>
    <col min="8" max="8" width="13.140625" hidden="1" customWidth="1"/>
    <col min="9" max="9" width="26.5703125" hidden="1" customWidth="1"/>
    <col min="10" max="10" width="9.140625" hidden="1" customWidth="1"/>
    <col min="11" max="11" width="13.85546875" hidden="1" customWidth="1"/>
    <col min="12" max="12" width="33" hidden="1" customWidth="1"/>
    <col min="13" max="13" width="9.140625" hidden="1" customWidth="1"/>
    <col min="14" max="14" width="13.5703125" hidden="1" customWidth="1"/>
    <col min="15" max="15" width="26.5703125" hidden="1" customWidth="1"/>
    <col min="16" max="16" width="16.5703125" style="1" hidden="1" customWidth="1"/>
    <col min="17" max="17" width="16.42578125" style="1" hidden="1" customWidth="1"/>
    <col min="18" max="18" width="52.140625" hidden="1" customWidth="1"/>
    <col min="19" max="19" width="12.7109375" style="117" hidden="1" customWidth="1"/>
    <col min="20" max="20" width="15.7109375" style="117" hidden="1" customWidth="1"/>
    <col min="21" max="21" width="41.5703125" hidden="1" customWidth="1"/>
    <col min="22" max="22" width="9.140625" customWidth="1"/>
    <col min="23" max="23" width="12.5703125" style="196" customWidth="1"/>
    <col min="24" max="24" width="28.42578125" customWidth="1"/>
    <col min="26" max="26" width="10.140625" style="196" customWidth="1"/>
    <col min="27" max="27" width="32.140625" customWidth="1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7" x14ac:dyDescent="0.25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"/>
    </row>
    <row r="3" spans="1:27" x14ac:dyDescent="0.25">
      <c r="A3" s="233" t="s">
        <v>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1"/>
    </row>
    <row r="4" spans="1:27" x14ac:dyDescent="0.2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1"/>
    </row>
    <row r="5" spans="1:27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R5" s="97"/>
    </row>
    <row r="6" spans="1:27" s="179" customFormat="1" ht="15" customHeight="1" x14ac:dyDescent="0.25">
      <c r="A6" s="189"/>
      <c r="B6" s="190" t="s">
        <v>2</v>
      </c>
      <c r="C6" s="191"/>
      <c r="D6" s="192" t="s">
        <v>3</v>
      </c>
      <c r="E6" s="191"/>
      <c r="F6" s="193"/>
      <c r="G6" s="192" t="s">
        <v>4</v>
      </c>
      <c r="H6" s="191"/>
      <c r="I6" s="193"/>
      <c r="J6" s="192" t="s">
        <v>5</v>
      </c>
      <c r="K6" s="191"/>
      <c r="L6" s="193"/>
      <c r="M6" s="235" t="s">
        <v>6</v>
      </c>
      <c r="N6" s="236"/>
      <c r="O6" s="189"/>
      <c r="P6" s="231" t="s">
        <v>108</v>
      </c>
      <c r="Q6" s="232"/>
      <c r="R6" s="194"/>
      <c r="S6" s="231" t="s">
        <v>125</v>
      </c>
      <c r="T6" s="232"/>
      <c r="U6" s="189"/>
      <c r="V6" s="228" t="s">
        <v>139</v>
      </c>
      <c r="W6" s="229"/>
      <c r="X6" s="230"/>
      <c r="Y6" s="228" t="s">
        <v>147</v>
      </c>
      <c r="Z6" s="229"/>
      <c r="AA6" s="230"/>
    </row>
    <row r="7" spans="1:27" ht="15.75" thickBot="1" x14ac:dyDescent="0.3">
      <c r="A7" s="8" t="s">
        <v>7</v>
      </c>
      <c r="B7" s="158"/>
      <c r="C7" s="7"/>
      <c r="D7" s="9" t="s">
        <v>8</v>
      </c>
      <c r="E7" s="10" t="s">
        <v>9</v>
      </c>
      <c r="F7" s="12" t="s">
        <v>10</v>
      </c>
      <c r="G7" s="9" t="s">
        <v>11</v>
      </c>
      <c r="H7" s="10" t="s">
        <v>9</v>
      </c>
      <c r="I7" s="12" t="s">
        <v>10</v>
      </c>
      <c r="J7" s="9" t="s">
        <v>11</v>
      </c>
      <c r="K7" s="10" t="s">
        <v>12</v>
      </c>
      <c r="L7" s="12" t="s">
        <v>10</v>
      </c>
      <c r="M7" s="67" t="s">
        <v>11</v>
      </c>
      <c r="N7" s="69" t="s">
        <v>9</v>
      </c>
      <c r="O7" s="8" t="s">
        <v>10</v>
      </c>
      <c r="P7" s="8" t="s">
        <v>11</v>
      </c>
      <c r="Q7" s="5" t="s">
        <v>9</v>
      </c>
      <c r="R7" s="98" t="s">
        <v>10</v>
      </c>
      <c r="S7" s="118" t="s">
        <v>11</v>
      </c>
      <c r="T7" s="122" t="s">
        <v>9</v>
      </c>
      <c r="U7" s="98" t="s">
        <v>10</v>
      </c>
      <c r="V7" s="195" t="s">
        <v>11</v>
      </c>
      <c r="W7" s="206" t="s">
        <v>9</v>
      </c>
      <c r="X7" s="135" t="s">
        <v>10</v>
      </c>
      <c r="Y7" s="195" t="s">
        <v>11</v>
      </c>
      <c r="Z7" s="197" t="s">
        <v>9</v>
      </c>
      <c r="AA7" s="145" t="s">
        <v>10</v>
      </c>
    </row>
    <row r="8" spans="1:27" s="1" customFormat="1" x14ac:dyDescent="0.25">
      <c r="A8" s="16" t="s">
        <v>148</v>
      </c>
      <c r="B8" s="157"/>
      <c r="C8" s="17"/>
      <c r="D8" s="18"/>
      <c r="E8" s="19"/>
      <c r="F8" s="20"/>
      <c r="G8" s="18"/>
      <c r="H8" s="19"/>
      <c r="I8" s="20"/>
      <c r="J8" s="18"/>
      <c r="K8" s="19"/>
      <c r="L8" s="20"/>
      <c r="M8" s="68"/>
      <c r="N8" s="70"/>
      <c r="O8" s="71"/>
      <c r="P8" s="99"/>
      <c r="Q8" s="104"/>
      <c r="R8" s="113"/>
      <c r="S8" s="119"/>
      <c r="T8" s="123"/>
      <c r="U8" s="24"/>
      <c r="V8" s="137"/>
      <c r="W8" s="207"/>
      <c r="X8" s="138"/>
      <c r="Y8" s="137"/>
      <c r="Z8" s="198"/>
      <c r="AA8" s="138"/>
    </row>
    <row r="9" spans="1:27" x14ac:dyDescent="0.25">
      <c r="A9" s="31" t="s">
        <v>13</v>
      </c>
      <c r="B9" s="159">
        <v>40</v>
      </c>
      <c r="C9" s="32" t="s">
        <v>14</v>
      </c>
      <c r="D9" s="33">
        <v>40</v>
      </c>
      <c r="E9" s="34" t="s">
        <v>15</v>
      </c>
      <c r="F9" s="35"/>
      <c r="G9" s="33">
        <v>28</v>
      </c>
      <c r="H9" s="34" t="s">
        <v>16</v>
      </c>
      <c r="I9" s="35"/>
      <c r="J9" s="33"/>
      <c r="K9" s="34"/>
      <c r="L9" s="66" t="s">
        <v>17</v>
      </c>
      <c r="M9" s="33">
        <v>27</v>
      </c>
      <c r="N9" s="47" t="s">
        <v>110</v>
      </c>
      <c r="O9" s="72" t="s">
        <v>96</v>
      </c>
      <c r="P9" s="14">
        <v>27</v>
      </c>
      <c r="Q9" s="105" t="s">
        <v>109</v>
      </c>
      <c r="R9" s="95" t="s">
        <v>123</v>
      </c>
      <c r="S9" s="120">
        <v>27</v>
      </c>
      <c r="T9" s="124" t="s">
        <v>126</v>
      </c>
      <c r="U9" s="15"/>
      <c r="V9" s="101">
        <v>27</v>
      </c>
      <c r="W9" s="208"/>
      <c r="X9" s="15"/>
      <c r="Y9" s="14">
        <v>27</v>
      </c>
      <c r="Z9" s="199" t="s">
        <v>149</v>
      </c>
      <c r="AA9" s="15"/>
    </row>
    <row r="10" spans="1:27" x14ac:dyDescent="0.25">
      <c r="A10" s="31" t="s">
        <v>18</v>
      </c>
      <c r="B10" s="159"/>
      <c r="C10" s="32"/>
      <c r="D10" s="33"/>
      <c r="E10" s="34"/>
      <c r="F10" s="35"/>
      <c r="G10" s="33">
        <v>0</v>
      </c>
      <c r="H10" s="34"/>
      <c r="I10" s="35" t="s">
        <v>19</v>
      </c>
      <c r="J10" s="33"/>
      <c r="K10" s="34"/>
      <c r="L10" s="35" t="s">
        <v>20</v>
      </c>
      <c r="M10" s="33"/>
      <c r="N10" s="47"/>
      <c r="O10" s="72" t="s">
        <v>21</v>
      </c>
      <c r="P10" s="14"/>
      <c r="Q10" s="105"/>
      <c r="R10" s="95" t="s">
        <v>106</v>
      </c>
      <c r="S10" s="120"/>
      <c r="T10" s="124"/>
      <c r="U10" s="15" t="s">
        <v>130</v>
      </c>
      <c r="V10" s="14">
        <v>0</v>
      </c>
      <c r="W10" s="208"/>
      <c r="X10" s="15"/>
      <c r="Y10" s="14">
        <v>0</v>
      </c>
      <c r="Z10" s="199"/>
      <c r="AA10" s="15" t="s">
        <v>130</v>
      </c>
    </row>
    <row r="11" spans="1:27" x14ac:dyDescent="0.25">
      <c r="A11" s="31" t="s">
        <v>22</v>
      </c>
      <c r="B11" s="159">
        <v>412</v>
      </c>
      <c r="C11" s="32"/>
      <c r="D11" s="33">
        <v>511</v>
      </c>
      <c r="E11" s="34" t="s">
        <v>23</v>
      </c>
      <c r="F11" s="35"/>
      <c r="G11" s="33">
        <v>435</v>
      </c>
      <c r="H11" s="34" t="s">
        <v>24</v>
      </c>
      <c r="I11" s="35"/>
      <c r="J11" s="33">
        <v>506</v>
      </c>
      <c r="K11" s="34" t="s">
        <v>25</v>
      </c>
      <c r="L11" s="35"/>
      <c r="M11" s="33">
        <v>536</v>
      </c>
      <c r="N11" s="47" t="s">
        <v>26</v>
      </c>
      <c r="O11" s="72"/>
      <c r="P11" s="14">
        <v>476</v>
      </c>
      <c r="Q11" s="105" t="s">
        <v>109</v>
      </c>
      <c r="R11" s="95"/>
      <c r="S11" s="120">
        <v>433</v>
      </c>
      <c r="T11" s="124" t="s">
        <v>126</v>
      </c>
      <c r="U11" s="15"/>
      <c r="V11" s="143">
        <v>537</v>
      </c>
      <c r="W11" s="208"/>
      <c r="X11" s="15" t="s">
        <v>146</v>
      </c>
      <c r="Y11" s="148">
        <v>1357</v>
      </c>
      <c r="Z11" s="199" t="s">
        <v>149</v>
      </c>
      <c r="AA11" s="15"/>
    </row>
    <row r="12" spans="1:27" x14ac:dyDescent="0.25">
      <c r="A12" s="31" t="s">
        <v>27</v>
      </c>
      <c r="B12" s="159">
        <v>138</v>
      </c>
      <c r="C12" s="32" t="s">
        <v>14</v>
      </c>
      <c r="D12" s="33">
        <v>138</v>
      </c>
      <c r="E12" s="34" t="s">
        <v>15</v>
      </c>
      <c r="F12" s="35"/>
      <c r="G12" s="33"/>
      <c r="H12" s="34"/>
      <c r="I12" s="35" t="s">
        <v>28</v>
      </c>
      <c r="J12" s="33"/>
      <c r="K12" s="34"/>
      <c r="L12" s="35" t="s">
        <v>29</v>
      </c>
      <c r="M12" s="33"/>
      <c r="N12" s="47"/>
      <c r="O12" s="72" t="s">
        <v>29</v>
      </c>
      <c r="P12" s="14"/>
      <c r="Q12" s="105"/>
      <c r="R12" s="95" t="s">
        <v>106</v>
      </c>
      <c r="S12" s="120"/>
      <c r="T12" s="124"/>
      <c r="U12" s="15" t="s">
        <v>106</v>
      </c>
      <c r="V12" s="14">
        <v>0</v>
      </c>
      <c r="W12" s="208"/>
      <c r="X12" s="15"/>
      <c r="Y12" s="14">
        <v>0</v>
      </c>
      <c r="Z12" s="199"/>
      <c r="AA12" s="15" t="s">
        <v>130</v>
      </c>
    </row>
    <row r="13" spans="1:27" x14ac:dyDescent="0.25">
      <c r="A13" s="31" t="s">
        <v>30</v>
      </c>
      <c r="B13" s="159">
        <v>274</v>
      </c>
      <c r="C13" s="32" t="s">
        <v>14</v>
      </c>
      <c r="D13" s="33">
        <v>274</v>
      </c>
      <c r="E13" s="34" t="s">
        <v>15</v>
      </c>
      <c r="F13" s="35"/>
      <c r="G13" s="33">
        <v>252</v>
      </c>
      <c r="H13" s="34" t="s">
        <v>25</v>
      </c>
      <c r="I13" s="35"/>
      <c r="J13" s="33">
        <v>299</v>
      </c>
      <c r="K13" s="34" t="s">
        <v>25</v>
      </c>
      <c r="L13" s="35"/>
      <c r="M13" s="33">
        <v>259</v>
      </c>
      <c r="N13" s="47" t="s">
        <v>26</v>
      </c>
      <c r="O13" s="72"/>
      <c r="P13" s="14">
        <v>267</v>
      </c>
      <c r="Q13" s="105" t="s">
        <v>109</v>
      </c>
      <c r="R13" s="95" t="s">
        <v>123</v>
      </c>
      <c r="S13" s="120">
        <v>46</v>
      </c>
      <c r="T13" s="124"/>
      <c r="U13" s="15" t="s">
        <v>135</v>
      </c>
      <c r="V13" s="101">
        <v>356</v>
      </c>
      <c r="W13" s="208" t="s">
        <v>140</v>
      </c>
      <c r="X13" s="15"/>
      <c r="Y13" s="151"/>
      <c r="Z13" s="199"/>
      <c r="AA13" s="15"/>
    </row>
    <row r="14" spans="1:27" x14ac:dyDescent="0.25">
      <c r="A14" s="31" t="s">
        <v>31</v>
      </c>
      <c r="B14" s="159">
        <v>149</v>
      </c>
      <c r="C14" s="32" t="s">
        <v>14</v>
      </c>
      <c r="D14" s="33">
        <v>194</v>
      </c>
      <c r="E14" s="34" t="s">
        <v>23</v>
      </c>
      <c r="F14" s="35"/>
      <c r="G14" s="33">
        <v>205</v>
      </c>
      <c r="H14" s="34" t="s">
        <v>24</v>
      </c>
      <c r="I14" s="35"/>
      <c r="J14" s="33">
        <v>221</v>
      </c>
      <c r="K14" s="34" t="s">
        <v>25</v>
      </c>
      <c r="L14" s="66"/>
      <c r="M14" s="33">
        <v>199</v>
      </c>
      <c r="N14" s="47" t="s">
        <v>26</v>
      </c>
      <c r="O14" s="72"/>
      <c r="P14" s="14">
        <v>250</v>
      </c>
      <c r="Q14" s="105" t="s">
        <v>109</v>
      </c>
      <c r="R14" s="95"/>
      <c r="S14" s="120">
        <v>225</v>
      </c>
      <c r="T14" s="124" t="s">
        <v>126</v>
      </c>
      <c r="U14" s="15"/>
      <c r="V14" s="14">
        <v>236</v>
      </c>
      <c r="W14" s="208" t="s">
        <v>140</v>
      </c>
      <c r="X14" s="15" t="s">
        <v>155</v>
      </c>
      <c r="Y14" s="148">
        <v>236</v>
      </c>
      <c r="Z14" s="199" t="s">
        <v>149</v>
      </c>
      <c r="AA14" s="15"/>
    </row>
    <row r="15" spans="1:27" s="1" customFormat="1" x14ac:dyDescent="0.25">
      <c r="A15" s="31" t="s">
        <v>104</v>
      </c>
      <c r="B15" s="159"/>
      <c r="C15" s="32"/>
      <c r="D15" s="33"/>
      <c r="E15" s="34"/>
      <c r="F15" s="35"/>
      <c r="G15" s="33"/>
      <c r="H15" s="34"/>
      <c r="I15" s="35"/>
      <c r="J15" s="33"/>
      <c r="K15" s="34"/>
      <c r="L15" s="66"/>
      <c r="M15" s="33"/>
      <c r="N15" s="47"/>
      <c r="O15" s="72" t="s">
        <v>105</v>
      </c>
      <c r="P15" s="14"/>
      <c r="Q15" s="105"/>
      <c r="R15" s="95" t="s">
        <v>107</v>
      </c>
      <c r="S15" s="120"/>
      <c r="T15" s="124"/>
      <c r="U15" s="15" t="s">
        <v>133</v>
      </c>
      <c r="V15" s="14">
        <v>0</v>
      </c>
      <c r="W15" s="208"/>
      <c r="X15" s="15"/>
      <c r="Y15" s="151"/>
      <c r="Z15" s="199"/>
      <c r="AA15" s="15"/>
    </row>
    <row r="16" spans="1:27" x14ac:dyDescent="0.25">
      <c r="A16" s="31" t="s">
        <v>32</v>
      </c>
      <c r="B16" s="159">
        <v>820</v>
      </c>
      <c r="C16" s="32" t="s">
        <v>14</v>
      </c>
      <c r="D16" s="33">
        <v>820</v>
      </c>
      <c r="E16" s="34" t="s">
        <v>15</v>
      </c>
      <c r="F16" s="35"/>
      <c r="G16" s="33">
        <v>1018</v>
      </c>
      <c r="H16" s="34" t="s">
        <v>33</v>
      </c>
      <c r="I16" s="35"/>
      <c r="J16" s="36">
        <v>1563</v>
      </c>
      <c r="K16" s="37" t="s">
        <v>25</v>
      </c>
      <c r="L16" s="40" t="s">
        <v>34</v>
      </c>
      <c r="M16" s="36">
        <v>1944</v>
      </c>
      <c r="N16" s="46" t="s">
        <v>26</v>
      </c>
      <c r="O16" s="44"/>
      <c r="P16" s="100">
        <v>2341</v>
      </c>
      <c r="Q16" s="106" t="s">
        <v>110</v>
      </c>
      <c r="R16" s="111"/>
      <c r="S16" s="121">
        <v>2610</v>
      </c>
      <c r="T16" s="125" t="s">
        <v>126</v>
      </c>
      <c r="U16" s="116"/>
      <c r="V16" s="121">
        <v>3363</v>
      </c>
      <c r="W16" s="209" t="s">
        <v>140</v>
      </c>
      <c r="X16" s="139"/>
      <c r="Y16" s="156" t="s">
        <v>159</v>
      </c>
      <c r="Z16" s="200"/>
      <c r="AA16" s="155" t="s">
        <v>160</v>
      </c>
    </row>
    <row r="17" spans="1:28" x14ac:dyDescent="0.25">
      <c r="A17" s="31" t="s">
        <v>35</v>
      </c>
      <c r="B17" s="159">
        <v>300</v>
      </c>
      <c r="C17" s="32" t="s">
        <v>14</v>
      </c>
      <c r="D17" s="33">
        <v>185</v>
      </c>
      <c r="E17" s="34" t="s">
        <v>23</v>
      </c>
      <c r="F17" s="35"/>
      <c r="G17" s="33">
        <v>265</v>
      </c>
      <c r="H17" s="34" t="s">
        <v>24</v>
      </c>
      <c r="I17" s="35"/>
      <c r="J17" s="33">
        <v>284</v>
      </c>
      <c r="K17" s="34" t="s">
        <v>36</v>
      </c>
      <c r="L17" s="35" t="s">
        <v>37</v>
      </c>
      <c r="M17" s="33">
        <v>249</v>
      </c>
      <c r="N17" s="47" t="s">
        <v>26</v>
      </c>
      <c r="O17" s="95" t="s">
        <v>38</v>
      </c>
      <c r="P17" s="101">
        <v>203</v>
      </c>
      <c r="Q17" s="107" t="s">
        <v>109</v>
      </c>
      <c r="R17" s="95" t="s">
        <v>123</v>
      </c>
      <c r="S17" s="120">
        <v>359</v>
      </c>
      <c r="T17" s="124" t="s">
        <v>126</v>
      </c>
      <c r="U17" s="15"/>
      <c r="V17" s="14">
        <v>405</v>
      </c>
      <c r="W17" s="208" t="s">
        <v>140</v>
      </c>
      <c r="X17" s="15"/>
      <c r="Y17" s="14">
        <v>423</v>
      </c>
      <c r="Z17" s="199" t="s">
        <v>149</v>
      </c>
      <c r="AA17" s="15"/>
    </row>
    <row r="18" spans="1:28" x14ac:dyDescent="0.25">
      <c r="A18" s="31" t="s">
        <v>39</v>
      </c>
      <c r="B18" s="159">
        <v>521</v>
      </c>
      <c r="C18" s="32"/>
      <c r="D18" s="33">
        <v>521</v>
      </c>
      <c r="E18" s="34" t="s">
        <v>15</v>
      </c>
      <c r="F18" s="35"/>
      <c r="G18" s="33">
        <v>521</v>
      </c>
      <c r="H18" s="34" t="s">
        <v>40</v>
      </c>
      <c r="I18" s="35" t="s">
        <v>41</v>
      </c>
      <c r="J18" s="33">
        <v>582</v>
      </c>
      <c r="K18" s="34" t="s">
        <v>25</v>
      </c>
      <c r="L18" s="35"/>
      <c r="M18" s="33">
        <v>649</v>
      </c>
      <c r="N18" s="47" t="s">
        <v>26</v>
      </c>
      <c r="O18" s="72"/>
      <c r="P18" s="14">
        <v>631</v>
      </c>
      <c r="Q18" s="105" t="s">
        <v>110</v>
      </c>
      <c r="R18" s="95"/>
      <c r="S18" s="120">
        <v>661</v>
      </c>
      <c r="T18" s="124" t="s">
        <v>126</v>
      </c>
      <c r="U18" s="15"/>
      <c r="V18" s="14">
        <v>541</v>
      </c>
      <c r="W18" s="208" t="s">
        <v>140</v>
      </c>
      <c r="X18" s="15"/>
      <c r="Y18" s="148">
        <v>540</v>
      </c>
      <c r="Z18" s="199"/>
      <c r="AA18" s="154"/>
      <c r="AB18" s="147"/>
    </row>
    <row r="19" spans="1:28" x14ac:dyDescent="0.25">
      <c r="A19" s="31" t="s">
        <v>42</v>
      </c>
      <c r="B19" s="159">
        <v>172</v>
      </c>
      <c r="C19" s="32" t="s">
        <v>14</v>
      </c>
      <c r="D19" s="33">
        <v>290</v>
      </c>
      <c r="E19" s="34" t="s">
        <v>23</v>
      </c>
      <c r="F19" s="35"/>
      <c r="G19" s="33">
        <v>290</v>
      </c>
      <c r="H19" s="34" t="s">
        <v>43</v>
      </c>
      <c r="I19" s="35"/>
      <c r="J19" s="33">
        <v>325</v>
      </c>
      <c r="K19" s="34" t="s">
        <v>44</v>
      </c>
      <c r="L19" s="66"/>
      <c r="M19" s="33">
        <v>518</v>
      </c>
      <c r="N19" s="47" t="s">
        <v>26</v>
      </c>
      <c r="O19" s="72"/>
      <c r="P19" s="14"/>
      <c r="Q19" s="105"/>
      <c r="R19" s="95" t="s">
        <v>106</v>
      </c>
      <c r="S19" s="120"/>
      <c r="T19" s="124"/>
      <c r="U19" s="15" t="s">
        <v>106</v>
      </c>
      <c r="V19" s="14">
        <v>329</v>
      </c>
      <c r="W19" s="208" t="s">
        <v>140</v>
      </c>
      <c r="X19" s="15"/>
      <c r="Y19" s="151"/>
      <c r="Z19" s="199"/>
      <c r="AA19" s="15"/>
    </row>
    <row r="20" spans="1:28" x14ac:dyDescent="0.25">
      <c r="A20" s="31" t="s">
        <v>45</v>
      </c>
      <c r="B20" s="159">
        <v>75</v>
      </c>
      <c r="C20" s="32" t="s">
        <v>14</v>
      </c>
      <c r="D20" s="33">
        <v>272</v>
      </c>
      <c r="E20" s="34" t="s">
        <v>24</v>
      </c>
      <c r="F20" s="35"/>
      <c r="G20" s="33">
        <v>353</v>
      </c>
      <c r="H20" s="34" t="s">
        <v>24</v>
      </c>
      <c r="I20" s="35" t="s">
        <v>46</v>
      </c>
      <c r="J20" s="33">
        <v>512</v>
      </c>
      <c r="K20" s="34" t="s">
        <v>25</v>
      </c>
      <c r="L20" s="35"/>
      <c r="M20" s="33">
        <v>402</v>
      </c>
      <c r="N20" s="47" t="s">
        <v>110</v>
      </c>
      <c r="O20" s="72" t="s">
        <v>95</v>
      </c>
      <c r="P20" s="14">
        <v>515</v>
      </c>
      <c r="Q20" s="105" t="s">
        <v>109</v>
      </c>
      <c r="R20" s="95"/>
      <c r="S20" s="120">
        <v>518</v>
      </c>
      <c r="T20" s="124" t="s">
        <v>126</v>
      </c>
      <c r="U20" s="15"/>
      <c r="V20" s="14">
        <v>1173</v>
      </c>
      <c r="W20" s="208" t="s">
        <v>140</v>
      </c>
      <c r="X20" s="15"/>
      <c r="Y20" s="14">
        <v>1181</v>
      </c>
      <c r="Z20" s="199" t="s">
        <v>149</v>
      </c>
      <c r="AA20" s="15"/>
    </row>
    <row r="21" spans="1:28" ht="15.75" thickBot="1" x14ac:dyDescent="0.3">
      <c r="A21" s="4" t="s">
        <v>47</v>
      </c>
      <c r="B21" s="160">
        <v>50</v>
      </c>
      <c r="C21" s="13" t="s">
        <v>14</v>
      </c>
      <c r="D21" s="14">
        <v>190</v>
      </c>
      <c r="E21" s="15" t="s">
        <v>23</v>
      </c>
      <c r="F21" s="11"/>
      <c r="G21" s="14">
        <v>300</v>
      </c>
      <c r="H21" s="15" t="s">
        <v>48</v>
      </c>
      <c r="I21" s="11" t="s">
        <v>49</v>
      </c>
      <c r="J21" s="14">
        <v>288</v>
      </c>
      <c r="K21" s="15" t="s">
        <v>25</v>
      </c>
      <c r="L21" s="11" t="s">
        <v>50</v>
      </c>
      <c r="M21" s="89">
        <v>281</v>
      </c>
      <c r="N21" s="87" t="s">
        <v>26</v>
      </c>
      <c r="O21" s="72" t="s">
        <v>51</v>
      </c>
      <c r="P21" s="14">
        <v>210</v>
      </c>
      <c r="Q21" s="105" t="s">
        <v>110</v>
      </c>
      <c r="R21" s="95" t="s">
        <v>116</v>
      </c>
      <c r="S21" s="120">
        <v>298</v>
      </c>
      <c r="T21" s="124" t="s">
        <v>126</v>
      </c>
      <c r="U21" s="15"/>
      <c r="V21" s="14">
        <v>391</v>
      </c>
      <c r="W21" s="208" t="s">
        <v>140</v>
      </c>
      <c r="X21" s="15"/>
      <c r="Y21" s="14">
        <v>392</v>
      </c>
      <c r="Z21" s="199" t="s">
        <v>149</v>
      </c>
      <c r="AA21" s="15"/>
    </row>
    <row r="22" spans="1:28" s="179" customFormat="1" ht="15.75" thickBot="1" x14ac:dyDescent="0.3">
      <c r="A22" s="165" t="s">
        <v>52</v>
      </c>
      <c r="B22" s="166"/>
      <c r="C22" s="167"/>
      <c r="D22" s="168">
        <f>SUM(D9:D21)</f>
        <v>3435</v>
      </c>
      <c r="E22" s="169"/>
      <c r="F22" s="170"/>
      <c r="G22" s="168">
        <f>SUM(G9:G21)</f>
        <v>3667</v>
      </c>
      <c r="H22" s="169"/>
      <c r="I22" s="170"/>
      <c r="J22" s="168">
        <f>SUM(J9:J21)</f>
        <v>4580</v>
      </c>
      <c r="K22" s="169"/>
      <c r="L22" s="170"/>
      <c r="M22" s="168">
        <f>SUM(M9:M21)</f>
        <v>5064</v>
      </c>
      <c r="N22" s="169"/>
      <c r="O22" s="172"/>
      <c r="P22" s="173">
        <f>SUM(P9:P21)</f>
        <v>4920</v>
      </c>
      <c r="Q22" s="174"/>
      <c r="R22" s="175"/>
      <c r="S22" s="176">
        <f>SUM(S9:S21)</f>
        <v>5177</v>
      </c>
      <c r="T22" s="177"/>
      <c r="U22" s="178"/>
      <c r="V22" s="173">
        <f>SUM(V9:V21)</f>
        <v>7358</v>
      </c>
      <c r="W22" s="210"/>
      <c r="X22" s="174"/>
      <c r="Y22" s="188"/>
      <c r="Z22" s="201"/>
      <c r="AA22" s="174"/>
    </row>
    <row r="23" spans="1:28" s="1" customFormat="1" x14ac:dyDescent="0.25">
      <c r="A23" s="4"/>
      <c r="B23" s="16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"/>
      <c r="N23" s="3"/>
      <c r="O23" s="13"/>
      <c r="P23" s="11"/>
      <c r="Q23" s="11"/>
      <c r="R23" s="95"/>
      <c r="S23" s="120"/>
      <c r="T23" s="124"/>
      <c r="U23" s="15"/>
      <c r="V23" s="14"/>
      <c r="W23" s="208"/>
      <c r="X23" s="15"/>
      <c r="Y23" s="14"/>
      <c r="Z23" s="199"/>
      <c r="AA23" s="15"/>
    </row>
    <row r="24" spans="1:28" s="1" customFormat="1" x14ac:dyDescent="0.25">
      <c r="A24" s="21" t="s">
        <v>102</v>
      </c>
      <c r="B24" s="149"/>
      <c r="C24" s="22"/>
      <c r="D24" s="23"/>
      <c r="E24" s="24"/>
      <c r="F24" s="25"/>
      <c r="G24" s="23"/>
      <c r="H24" s="24"/>
      <c r="I24" s="25"/>
      <c r="J24" s="23"/>
      <c r="K24" s="24"/>
      <c r="L24" s="25"/>
      <c r="M24" s="78"/>
      <c r="N24" s="79"/>
      <c r="O24" s="80"/>
      <c r="P24" s="102"/>
      <c r="Q24" s="108"/>
      <c r="R24" s="113"/>
      <c r="S24" s="119"/>
      <c r="T24" s="123"/>
      <c r="U24" s="24"/>
      <c r="V24" s="119"/>
      <c r="W24" s="211"/>
      <c r="X24" s="140"/>
      <c r="Y24" s="119"/>
      <c r="Z24" s="202"/>
      <c r="AA24" s="140"/>
    </row>
    <row r="25" spans="1:28" x14ac:dyDescent="0.25">
      <c r="A25" s="39" t="s">
        <v>53</v>
      </c>
      <c r="B25" s="39">
        <v>500</v>
      </c>
      <c r="C25" s="38" t="s">
        <v>14</v>
      </c>
      <c r="D25" s="36">
        <v>532</v>
      </c>
      <c r="E25" s="37" t="s">
        <v>23</v>
      </c>
      <c r="F25" s="40" t="s">
        <v>54</v>
      </c>
      <c r="G25" s="36">
        <v>1051</v>
      </c>
      <c r="H25" s="37" t="s">
        <v>24</v>
      </c>
      <c r="I25" s="40"/>
      <c r="J25" s="36"/>
      <c r="K25" s="37"/>
      <c r="L25" s="74" t="s">
        <v>17</v>
      </c>
      <c r="M25" s="81">
        <v>759</v>
      </c>
      <c r="N25" s="37" t="s">
        <v>26</v>
      </c>
      <c r="O25" s="38"/>
      <c r="P25" s="100">
        <v>1026</v>
      </c>
      <c r="Q25" s="106" t="s">
        <v>110</v>
      </c>
      <c r="R25" s="111"/>
      <c r="S25" s="121">
        <v>664</v>
      </c>
      <c r="T25" s="125" t="s">
        <v>126</v>
      </c>
      <c r="U25" s="116"/>
      <c r="V25" s="121">
        <v>573</v>
      </c>
      <c r="W25" s="212" t="s">
        <v>140</v>
      </c>
      <c r="X25" s="139"/>
      <c r="Y25" s="121">
        <v>628</v>
      </c>
      <c r="Z25" s="200" t="s">
        <v>149</v>
      </c>
      <c r="AA25" s="139"/>
    </row>
    <row r="26" spans="1:28" x14ac:dyDescent="0.25">
      <c r="A26" s="39" t="s">
        <v>55</v>
      </c>
      <c r="B26" s="39">
        <v>963</v>
      </c>
      <c r="C26" s="38"/>
      <c r="D26" s="40">
        <v>963</v>
      </c>
      <c r="E26" s="37" t="s">
        <v>15</v>
      </c>
      <c r="F26" s="41"/>
      <c r="G26" s="40">
        <v>1067</v>
      </c>
      <c r="H26" s="37" t="s">
        <v>33</v>
      </c>
      <c r="I26" s="41"/>
      <c r="J26" s="40">
        <v>1243</v>
      </c>
      <c r="K26" s="46" t="s">
        <v>25</v>
      </c>
      <c r="L26" s="75" t="s">
        <v>98</v>
      </c>
      <c r="M26" s="81">
        <v>1282</v>
      </c>
      <c r="N26" s="37" t="s">
        <v>26</v>
      </c>
      <c r="O26" s="38" t="s">
        <v>56</v>
      </c>
      <c r="P26" s="100" t="s">
        <v>111</v>
      </c>
      <c r="Q26" s="106" t="s">
        <v>109</v>
      </c>
      <c r="R26" s="111" t="s">
        <v>112</v>
      </c>
      <c r="S26" s="121">
        <v>956</v>
      </c>
      <c r="T26" s="125" t="s">
        <v>126</v>
      </c>
      <c r="U26" s="136" t="s">
        <v>136</v>
      </c>
      <c r="V26" s="121">
        <v>370</v>
      </c>
      <c r="W26" s="212" t="s">
        <v>140</v>
      </c>
      <c r="X26" s="139"/>
      <c r="Y26" s="121">
        <v>316</v>
      </c>
      <c r="Z26" s="200" t="s">
        <v>149</v>
      </c>
      <c r="AA26" s="139"/>
    </row>
    <row r="27" spans="1:28" x14ac:dyDescent="0.25">
      <c r="A27" s="31" t="s">
        <v>57</v>
      </c>
      <c r="B27" s="159">
        <v>35</v>
      </c>
      <c r="C27" s="32"/>
      <c r="D27" s="35">
        <v>35</v>
      </c>
      <c r="E27" s="34" t="s">
        <v>23</v>
      </c>
      <c r="F27" s="42"/>
      <c r="G27" s="35">
        <v>54</v>
      </c>
      <c r="H27" s="34" t="s">
        <v>24</v>
      </c>
      <c r="I27" s="42"/>
      <c r="J27" s="35">
        <v>85</v>
      </c>
      <c r="K27" s="47" t="s">
        <v>25</v>
      </c>
      <c r="L27" s="31"/>
      <c r="M27" s="76">
        <v>86</v>
      </c>
      <c r="N27" s="34" t="s">
        <v>26</v>
      </c>
      <c r="O27" s="32"/>
      <c r="P27" s="14">
        <v>104</v>
      </c>
      <c r="Q27" s="105" t="s">
        <v>109</v>
      </c>
      <c r="R27" s="95"/>
      <c r="S27" s="120">
        <v>115</v>
      </c>
      <c r="T27" s="124" t="s">
        <v>126</v>
      </c>
      <c r="U27" s="15"/>
      <c r="V27" s="14">
        <v>173</v>
      </c>
      <c r="W27" s="208" t="s">
        <v>140</v>
      </c>
      <c r="X27" s="15"/>
      <c r="Y27" s="14">
        <v>245</v>
      </c>
      <c r="Z27" s="199" t="s">
        <v>149</v>
      </c>
      <c r="AA27" s="15"/>
    </row>
    <row r="28" spans="1:28" ht="15.75" thickBot="1" x14ac:dyDescent="0.3">
      <c r="A28" s="26" t="s">
        <v>58</v>
      </c>
      <c r="B28" s="26">
        <v>602</v>
      </c>
      <c r="C28" s="27"/>
      <c r="D28" s="26">
        <v>976</v>
      </c>
      <c r="E28" s="28" t="s">
        <v>23</v>
      </c>
      <c r="F28" s="43" t="s">
        <v>59</v>
      </c>
      <c r="G28" s="29">
        <v>1028</v>
      </c>
      <c r="H28" s="45" t="s">
        <v>33</v>
      </c>
      <c r="I28" s="44"/>
      <c r="J28" s="29">
        <v>1004</v>
      </c>
      <c r="K28" s="45" t="s">
        <v>25</v>
      </c>
      <c r="L28" s="29"/>
      <c r="M28" s="82">
        <v>966</v>
      </c>
      <c r="N28" s="83" t="s">
        <v>26</v>
      </c>
      <c r="O28" s="84"/>
      <c r="P28" s="100">
        <v>1073</v>
      </c>
      <c r="Q28" s="106" t="s">
        <v>110</v>
      </c>
      <c r="R28" s="111"/>
      <c r="S28" s="121">
        <v>1503</v>
      </c>
      <c r="T28" s="125" t="s">
        <v>126</v>
      </c>
      <c r="U28" s="116"/>
      <c r="V28" s="121">
        <v>1683</v>
      </c>
      <c r="W28" s="212" t="s">
        <v>140</v>
      </c>
      <c r="X28" s="139"/>
      <c r="Y28" s="121">
        <v>1416</v>
      </c>
      <c r="Z28" s="200" t="s">
        <v>149</v>
      </c>
      <c r="AA28" s="139"/>
    </row>
    <row r="29" spans="1:28" s="179" customFormat="1" ht="15.75" thickBot="1" x14ac:dyDescent="0.3">
      <c r="A29" s="165" t="s">
        <v>52</v>
      </c>
      <c r="B29" s="166"/>
      <c r="C29" s="167"/>
      <c r="D29" s="186">
        <f>SUM(D25:D28)</f>
        <v>2506</v>
      </c>
      <c r="E29" s="169"/>
      <c r="F29" s="170"/>
      <c r="G29" s="168">
        <f>SUM(G25:G28)</f>
        <v>3200</v>
      </c>
      <c r="H29" s="171"/>
      <c r="I29" s="172"/>
      <c r="J29" s="187">
        <f>SUM(J25:J28)</f>
        <v>2332</v>
      </c>
      <c r="K29" s="169"/>
      <c r="L29" s="170"/>
      <c r="M29" s="168">
        <f>SUM(M25:M28)</f>
        <v>3093</v>
      </c>
      <c r="N29" s="169"/>
      <c r="O29" s="167"/>
      <c r="P29" s="173">
        <f>SUM(P25:P28)</f>
        <v>2203</v>
      </c>
      <c r="Q29" s="174"/>
      <c r="R29" s="175"/>
      <c r="S29" s="176">
        <f>+SUM(S25:S28)</f>
        <v>3238</v>
      </c>
      <c r="T29" s="177"/>
      <c r="U29" s="178"/>
      <c r="V29" s="173">
        <f>SUM(V25:V28)</f>
        <v>2799</v>
      </c>
      <c r="W29" s="210"/>
      <c r="X29" s="174"/>
      <c r="Y29" s="173">
        <v>2605</v>
      </c>
      <c r="Z29" s="201"/>
      <c r="AA29" s="174"/>
    </row>
    <row r="30" spans="1:28" s="1" customFormat="1" x14ac:dyDescent="0.25">
      <c r="A30" s="30"/>
      <c r="B30" s="16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3"/>
      <c r="P30" s="11"/>
      <c r="Q30" s="11"/>
      <c r="R30" s="95"/>
      <c r="S30" s="120"/>
      <c r="T30" s="124"/>
      <c r="U30" s="15"/>
      <c r="V30" s="14"/>
      <c r="W30" s="208"/>
      <c r="X30" s="141"/>
      <c r="Y30" s="14"/>
      <c r="Z30" s="199"/>
      <c r="AA30" s="15"/>
    </row>
    <row r="31" spans="1:28" s="1" customFormat="1" ht="15" customHeight="1" x14ac:dyDescent="0.25">
      <c r="A31" s="21" t="s">
        <v>103</v>
      </c>
      <c r="B31" s="149"/>
      <c r="C31" s="22"/>
      <c r="D31" s="23"/>
      <c r="E31" s="24"/>
      <c r="F31" s="25"/>
      <c r="G31" s="23"/>
      <c r="H31" s="24"/>
      <c r="I31" s="25"/>
      <c r="J31" s="23"/>
      <c r="K31" s="24"/>
      <c r="L31" s="25"/>
      <c r="M31" s="78"/>
      <c r="N31" s="85"/>
      <c r="O31" s="86"/>
      <c r="P31" s="102"/>
      <c r="Q31" s="108"/>
      <c r="R31" s="113"/>
      <c r="S31" s="119"/>
      <c r="T31" s="123"/>
      <c r="U31" s="24"/>
      <c r="V31" s="119"/>
      <c r="W31" s="211"/>
      <c r="X31" s="140"/>
      <c r="Y31" s="119"/>
      <c r="Z31" s="202"/>
      <c r="AA31" s="140"/>
    </row>
    <row r="32" spans="1:28" ht="15" customHeight="1" x14ac:dyDescent="0.25">
      <c r="A32" s="39" t="s">
        <v>60</v>
      </c>
      <c r="B32" s="39">
        <v>1889</v>
      </c>
      <c r="C32" s="38"/>
      <c r="D32" s="36">
        <v>1781</v>
      </c>
      <c r="E32" s="37" t="s">
        <v>23</v>
      </c>
      <c r="F32" s="40"/>
      <c r="G32" s="36">
        <v>1733</v>
      </c>
      <c r="H32" s="37" t="s">
        <v>61</v>
      </c>
      <c r="I32" s="40" t="s">
        <v>62</v>
      </c>
      <c r="J32" s="36">
        <v>1716</v>
      </c>
      <c r="K32" s="37" t="s">
        <v>25</v>
      </c>
      <c r="L32" s="40"/>
      <c r="M32" s="81">
        <v>1734</v>
      </c>
      <c r="N32" s="46" t="s">
        <v>26</v>
      </c>
      <c r="O32" s="41"/>
      <c r="P32" s="100">
        <v>1727</v>
      </c>
      <c r="Q32" s="106" t="s">
        <v>109</v>
      </c>
      <c r="R32" s="111"/>
      <c r="S32" s="121">
        <v>1767</v>
      </c>
      <c r="T32" s="125" t="str">
        <f>$T$27</f>
        <v>AS2017</v>
      </c>
      <c r="U32" s="116"/>
      <c r="V32" s="121">
        <v>1956</v>
      </c>
      <c r="W32" s="212" t="s">
        <v>140</v>
      </c>
      <c r="X32" s="139"/>
      <c r="Y32" s="121">
        <v>1889</v>
      </c>
      <c r="Z32" s="200" t="s">
        <v>149</v>
      </c>
      <c r="AA32" s="139"/>
    </row>
    <row r="33" spans="1:27" ht="15" customHeight="1" x14ac:dyDescent="0.25">
      <c r="A33" s="31" t="s">
        <v>63</v>
      </c>
      <c r="B33" s="159">
        <v>600</v>
      </c>
      <c r="C33" s="32" t="s">
        <v>14</v>
      </c>
      <c r="D33" s="33">
        <v>500</v>
      </c>
      <c r="E33" s="34" t="s">
        <v>48</v>
      </c>
      <c r="F33" s="35"/>
      <c r="G33" s="33">
        <v>600</v>
      </c>
      <c r="H33" s="34" t="s">
        <v>48</v>
      </c>
      <c r="I33" s="35" t="s">
        <v>64</v>
      </c>
      <c r="J33" s="33">
        <v>138</v>
      </c>
      <c r="K33" s="34" t="s">
        <v>25</v>
      </c>
      <c r="L33" s="40" t="s">
        <v>65</v>
      </c>
      <c r="M33" s="81">
        <v>159</v>
      </c>
      <c r="N33" s="46" t="s">
        <v>26</v>
      </c>
      <c r="O33" s="41" t="s">
        <v>99</v>
      </c>
      <c r="P33" s="100"/>
      <c r="Q33" s="106"/>
      <c r="R33" s="111" t="s">
        <v>117</v>
      </c>
      <c r="S33" s="121">
        <v>192</v>
      </c>
      <c r="T33" s="125" t="s">
        <v>143</v>
      </c>
      <c r="U33" s="116" t="s">
        <v>134</v>
      </c>
      <c r="V33" s="121">
        <v>208</v>
      </c>
      <c r="W33" s="212" t="s">
        <v>143</v>
      </c>
      <c r="X33" s="139" t="s">
        <v>144</v>
      </c>
      <c r="Y33" s="152"/>
      <c r="Z33" s="200"/>
      <c r="AA33" s="139"/>
    </row>
    <row r="34" spans="1:27" x14ac:dyDescent="0.25">
      <c r="A34" s="31" t="s">
        <v>66</v>
      </c>
      <c r="B34" s="159"/>
      <c r="C34" s="32"/>
      <c r="D34" s="33"/>
      <c r="E34" s="34"/>
      <c r="F34" s="35"/>
      <c r="G34" s="33"/>
      <c r="H34" s="34"/>
      <c r="I34" s="35"/>
      <c r="J34" s="33">
        <v>10</v>
      </c>
      <c r="K34" s="34" t="s">
        <v>25</v>
      </c>
      <c r="L34" s="35" t="s">
        <v>67</v>
      </c>
      <c r="M34" s="76">
        <v>30</v>
      </c>
      <c r="N34" s="47" t="s">
        <v>26</v>
      </c>
      <c r="O34" s="42"/>
      <c r="P34" s="14">
        <v>47</v>
      </c>
      <c r="Q34" s="105" t="s">
        <v>109</v>
      </c>
      <c r="R34" s="95"/>
      <c r="S34" s="120">
        <v>45</v>
      </c>
      <c r="T34" s="124" t="s">
        <v>126</v>
      </c>
      <c r="U34" s="15"/>
      <c r="V34" s="14">
        <v>42</v>
      </c>
      <c r="W34" s="208" t="s">
        <v>140</v>
      </c>
      <c r="X34" s="15"/>
      <c r="Y34" s="14">
        <v>34</v>
      </c>
      <c r="Z34" s="199" t="s">
        <v>149</v>
      </c>
      <c r="AA34" s="15"/>
    </row>
    <row r="35" spans="1:27" x14ac:dyDescent="0.25">
      <c r="A35" s="48" t="s">
        <v>68</v>
      </c>
      <c r="B35" s="163">
        <v>177</v>
      </c>
      <c r="C35" s="49"/>
      <c r="D35" s="50">
        <v>206</v>
      </c>
      <c r="E35" s="51" t="s">
        <v>23</v>
      </c>
      <c r="F35" s="52"/>
      <c r="G35" s="50">
        <v>235</v>
      </c>
      <c r="H35" s="51" t="s">
        <v>24</v>
      </c>
      <c r="I35" s="52" t="s">
        <v>69</v>
      </c>
      <c r="J35" s="50">
        <v>246</v>
      </c>
      <c r="K35" s="51" t="s">
        <v>25</v>
      </c>
      <c r="L35" s="52"/>
      <c r="M35" s="77">
        <v>257</v>
      </c>
      <c r="N35" s="87" t="s">
        <v>26</v>
      </c>
      <c r="O35" s="96"/>
      <c r="P35" s="101">
        <v>298</v>
      </c>
      <c r="Q35" s="107" t="s">
        <v>109</v>
      </c>
      <c r="R35" s="95"/>
      <c r="S35" s="120">
        <v>309</v>
      </c>
      <c r="T35" s="124" t="s">
        <v>126</v>
      </c>
      <c r="U35" s="15" t="s">
        <v>137</v>
      </c>
      <c r="V35" s="14">
        <v>324</v>
      </c>
      <c r="W35" s="208" t="s">
        <v>140</v>
      </c>
      <c r="X35" s="15" t="s">
        <v>145</v>
      </c>
      <c r="Y35" s="14">
        <v>325</v>
      </c>
      <c r="Z35" s="199" t="s">
        <v>149</v>
      </c>
      <c r="AA35" s="15"/>
    </row>
    <row r="36" spans="1:27" s="1" customFormat="1" ht="15.75" thickBot="1" x14ac:dyDescent="0.3">
      <c r="A36" s="61" t="s">
        <v>154</v>
      </c>
      <c r="B36" s="164"/>
      <c r="C36" s="62"/>
      <c r="D36" s="63"/>
      <c r="E36" s="64"/>
      <c r="F36" s="61"/>
      <c r="G36" s="63"/>
      <c r="H36" s="64"/>
      <c r="I36" s="61"/>
      <c r="J36" s="63"/>
      <c r="K36" s="64"/>
      <c r="L36" s="61"/>
      <c r="M36" s="144"/>
      <c r="N36" s="105"/>
      <c r="O36" s="95"/>
      <c r="P36" s="101"/>
      <c r="Q36" s="107"/>
      <c r="R36" s="95"/>
      <c r="S36" s="120"/>
      <c r="T36" s="146"/>
      <c r="U36" s="13"/>
      <c r="V36" s="14"/>
      <c r="W36" s="208"/>
      <c r="X36" s="15"/>
      <c r="Y36" s="14">
        <v>0</v>
      </c>
      <c r="Z36" s="199"/>
      <c r="AA36" s="15" t="s">
        <v>157</v>
      </c>
    </row>
    <row r="37" spans="1:27" s="179" customFormat="1" ht="15.75" thickBot="1" x14ac:dyDescent="0.3">
      <c r="A37" s="165" t="s">
        <v>52</v>
      </c>
      <c r="B37" s="166"/>
      <c r="C37" s="167"/>
      <c r="D37" s="168">
        <f>SUM(D32:D35)</f>
        <v>2487</v>
      </c>
      <c r="E37" s="169"/>
      <c r="F37" s="170"/>
      <c r="G37" s="168">
        <f>SUM(G32:G35)</f>
        <v>2568</v>
      </c>
      <c r="H37" s="169"/>
      <c r="I37" s="170"/>
      <c r="J37" s="168">
        <f>SUM(J32:J35)</f>
        <v>2110</v>
      </c>
      <c r="K37" s="169"/>
      <c r="L37" s="170"/>
      <c r="M37" s="185">
        <f>SUM(M32:M35)</f>
        <v>2180</v>
      </c>
      <c r="N37" s="171"/>
      <c r="O37" s="172"/>
      <c r="P37" s="173">
        <f>SUM(P32:P35)</f>
        <v>2072</v>
      </c>
      <c r="Q37" s="174"/>
      <c r="R37" s="175"/>
      <c r="S37" s="176">
        <f>SUM(S32:S35)</f>
        <v>2313</v>
      </c>
      <c r="T37" s="177"/>
      <c r="U37" s="178"/>
      <c r="V37" s="173">
        <f>SUM(V32:V35)</f>
        <v>2530</v>
      </c>
      <c r="W37" s="210"/>
      <c r="X37" s="174"/>
      <c r="Y37" s="188"/>
      <c r="Z37" s="201"/>
      <c r="AA37" s="174"/>
    </row>
    <row r="38" spans="1:27" s="1" customFormat="1" x14ac:dyDescent="0.25">
      <c r="A38" s="30"/>
      <c r="B38" s="162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  <c r="N38" s="11"/>
      <c r="O38" s="13"/>
      <c r="P38" s="11"/>
      <c r="Q38" s="11"/>
      <c r="R38" s="95"/>
      <c r="S38" s="120"/>
      <c r="T38" s="124"/>
      <c r="U38" s="15"/>
      <c r="V38" s="14"/>
      <c r="W38" s="208"/>
      <c r="X38" s="141"/>
      <c r="Y38" s="14"/>
      <c r="Z38" s="199"/>
      <c r="AA38" s="15"/>
    </row>
    <row r="39" spans="1:27" s="1" customFormat="1" x14ac:dyDescent="0.25">
      <c r="A39" s="21" t="s">
        <v>153</v>
      </c>
      <c r="B39" s="149"/>
      <c r="C39" s="22"/>
      <c r="D39" s="23"/>
      <c r="E39" s="24"/>
      <c r="F39" s="25"/>
      <c r="G39" s="23"/>
      <c r="H39" s="24"/>
      <c r="I39" s="25"/>
      <c r="J39" s="23"/>
      <c r="K39" s="24"/>
      <c r="L39" s="25"/>
      <c r="M39" s="90"/>
      <c r="N39" s="85"/>
      <c r="O39" s="86"/>
      <c r="P39" s="102"/>
      <c r="Q39" s="108"/>
      <c r="R39" s="113"/>
      <c r="S39" s="119"/>
      <c r="T39" s="123"/>
      <c r="U39" s="24"/>
      <c r="V39" s="119"/>
      <c r="W39" s="211"/>
      <c r="X39" s="140"/>
      <c r="Y39" s="119"/>
      <c r="Z39" s="202"/>
      <c r="AA39" s="140"/>
    </row>
    <row r="40" spans="1:27" x14ac:dyDescent="0.25">
      <c r="A40" s="39" t="s">
        <v>70</v>
      </c>
      <c r="B40" s="39">
        <v>1430</v>
      </c>
      <c r="C40" s="38"/>
      <c r="D40" s="36">
        <v>1460</v>
      </c>
      <c r="E40" s="37" t="s">
        <v>23</v>
      </c>
      <c r="F40" s="40"/>
      <c r="G40" s="36">
        <v>1498</v>
      </c>
      <c r="H40" s="37" t="s">
        <v>24</v>
      </c>
      <c r="I40" s="40"/>
      <c r="J40" s="36">
        <v>1670</v>
      </c>
      <c r="K40" s="37" t="s">
        <v>25</v>
      </c>
      <c r="L40" s="40"/>
      <c r="M40" s="36">
        <v>2107</v>
      </c>
      <c r="N40" s="46" t="s">
        <v>26</v>
      </c>
      <c r="O40" s="41"/>
      <c r="P40" s="100">
        <v>2251</v>
      </c>
      <c r="Q40" s="106" t="s">
        <v>110</v>
      </c>
      <c r="R40" s="111"/>
      <c r="S40" s="121">
        <v>2431</v>
      </c>
      <c r="T40" s="125" t="s">
        <v>126</v>
      </c>
      <c r="U40" s="116"/>
      <c r="V40" s="121">
        <v>2435</v>
      </c>
      <c r="W40" s="212" t="s">
        <v>140</v>
      </c>
      <c r="X40" s="139"/>
      <c r="Y40" s="121">
        <v>2510</v>
      </c>
      <c r="Z40" s="200" t="s">
        <v>149</v>
      </c>
      <c r="AA40" s="139"/>
    </row>
    <row r="41" spans="1:27" x14ac:dyDescent="0.25">
      <c r="A41" s="39" t="s">
        <v>71</v>
      </c>
      <c r="B41" s="39">
        <v>200</v>
      </c>
      <c r="C41" s="38"/>
      <c r="D41" s="36">
        <v>246</v>
      </c>
      <c r="E41" s="37" t="s">
        <v>23</v>
      </c>
      <c r="F41" s="40"/>
      <c r="G41" s="36">
        <v>254</v>
      </c>
      <c r="H41" s="37" t="s">
        <v>24</v>
      </c>
      <c r="I41" s="40"/>
      <c r="J41" s="36">
        <v>238</v>
      </c>
      <c r="K41" s="37" t="s">
        <v>25</v>
      </c>
      <c r="L41" s="40"/>
      <c r="M41" s="36">
        <v>167</v>
      </c>
      <c r="N41" s="46" t="s">
        <v>26</v>
      </c>
      <c r="O41" s="41"/>
      <c r="P41" s="100">
        <v>149</v>
      </c>
      <c r="Q41" s="106" t="s">
        <v>110</v>
      </c>
      <c r="R41" s="111"/>
      <c r="S41" s="121">
        <v>172</v>
      </c>
      <c r="T41" s="125" t="s">
        <v>126</v>
      </c>
      <c r="U41" s="116"/>
      <c r="V41" s="121">
        <v>93</v>
      </c>
      <c r="W41" s="212" t="s">
        <v>140</v>
      </c>
      <c r="X41" s="139"/>
      <c r="Y41" s="121">
        <v>48</v>
      </c>
      <c r="Z41" s="200" t="s">
        <v>149</v>
      </c>
      <c r="AA41" s="139"/>
    </row>
    <row r="42" spans="1:27" ht="15.75" thickBot="1" x14ac:dyDescent="0.3">
      <c r="A42" s="48" t="s">
        <v>72</v>
      </c>
      <c r="B42" s="163">
        <v>15</v>
      </c>
      <c r="C42" s="49"/>
      <c r="D42" s="50">
        <v>25</v>
      </c>
      <c r="E42" s="51" t="s">
        <v>23</v>
      </c>
      <c r="F42" s="52"/>
      <c r="G42" s="50">
        <v>84</v>
      </c>
      <c r="H42" s="51" t="s">
        <v>24</v>
      </c>
      <c r="I42" s="52"/>
      <c r="J42" s="50">
        <v>18</v>
      </c>
      <c r="K42" s="51" t="s">
        <v>25</v>
      </c>
      <c r="L42" s="52" t="s">
        <v>73</v>
      </c>
      <c r="M42" s="89">
        <v>66</v>
      </c>
      <c r="N42" s="87" t="s">
        <v>26</v>
      </c>
      <c r="O42" s="88"/>
      <c r="P42" s="14">
        <v>0</v>
      </c>
      <c r="Q42" s="105" t="s">
        <v>110</v>
      </c>
      <c r="R42" s="95"/>
      <c r="S42" s="120">
        <v>0</v>
      </c>
      <c r="T42" s="124" t="s">
        <v>126</v>
      </c>
      <c r="U42" s="15" t="s">
        <v>132</v>
      </c>
      <c r="V42" s="14">
        <v>40</v>
      </c>
      <c r="W42" s="208" t="s">
        <v>140</v>
      </c>
      <c r="X42" s="15"/>
      <c r="Y42" s="14">
        <v>18</v>
      </c>
      <c r="Z42" s="199" t="s">
        <v>149</v>
      </c>
      <c r="AA42" s="15"/>
    </row>
    <row r="43" spans="1:27" s="179" customFormat="1" ht="15.75" thickBot="1" x14ac:dyDescent="0.3">
      <c r="A43" s="165" t="s">
        <v>52</v>
      </c>
      <c r="B43" s="166"/>
      <c r="C43" s="167"/>
      <c r="D43" s="168">
        <f>SUM(D40:D42)</f>
        <v>1731</v>
      </c>
      <c r="E43" s="169"/>
      <c r="F43" s="170"/>
      <c r="G43" s="168">
        <f>SUM(G40:G42)</f>
        <v>1836</v>
      </c>
      <c r="H43" s="169"/>
      <c r="I43" s="170"/>
      <c r="J43" s="168">
        <f>SUM(J40:J42)</f>
        <v>1926</v>
      </c>
      <c r="K43" s="169"/>
      <c r="L43" s="170"/>
      <c r="M43" s="168">
        <f>SUM(M40:M42)</f>
        <v>2340</v>
      </c>
      <c r="N43" s="171"/>
      <c r="O43" s="172"/>
      <c r="P43" s="173">
        <f>SUM(P40:P42)</f>
        <v>2400</v>
      </c>
      <c r="Q43" s="174"/>
      <c r="R43" s="175"/>
      <c r="S43" s="176">
        <f>SUM(S40:S42)</f>
        <v>2603</v>
      </c>
      <c r="T43" s="177"/>
      <c r="U43" s="178"/>
      <c r="V43" s="173">
        <f>SUM(V40:V42)</f>
        <v>2568</v>
      </c>
      <c r="W43" s="210"/>
      <c r="X43" s="174"/>
      <c r="Y43" s="173">
        <v>2576</v>
      </c>
      <c r="Z43" s="201"/>
      <c r="AA43" s="174"/>
    </row>
    <row r="44" spans="1:27" s="1" customFormat="1" x14ac:dyDescent="0.25">
      <c r="A44" s="30"/>
      <c r="B44" s="16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3"/>
      <c r="P44" s="11"/>
      <c r="Q44" s="11"/>
      <c r="R44" s="95"/>
      <c r="S44" s="120"/>
      <c r="T44" s="124"/>
      <c r="U44" s="15"/>
      <c r="V44" s="14"/>
      <c r="W44" s="208"/>
      <c r="X44" s="141"/>
      <c r="Y44" s="14"/>
      <c r="Z44" s="199"/>
      <c r="AA44" s="15"/>
    </row>
    <row r="45" spans="1:27" s="1" customFormat="1" x14ac:dyDescent="0.25">
      <c r="A45" s="21" t="s">
        <v>138</v>
      </c>
      <c r="B45" s="149"/>
      <c r="C45" s="22"/>
      <c r="D45" s="23"/>
      <c r="E45" s="24"/>
      <c r="F45" s="25"/>
      <c r="G45" s="23"/>
      <c r="H45" s="24"/>
      <c r="I45" s="25"/>
      <c r="J45" s="23"/>
      <c r="K45" s="24"/>
      <c r="L45" s="25"/>
      <c r="M45" s="90"/>
      <c r="N45" s="85"/>
      <c r="O45" s="86"/>
      <c r="P45" s="102"/>
      <c r="Q45" s="108"/>
      <c r="R45" s="113"/>
      <c r="S45" s="119"/>
      <c r="T45" s="123"/>
      <c r="U45" s="24"/>
      <c r="V45" s="119"/>
      <c r="W45" s="211"/>
      <c r="X45" s="140"/>
      <c r="Y45" s="119"/>
      <c r="Z45" s="202"/>
      <c r="AA45" s="140"/>
    </row>
    <row r="46" spans="1:27" x14ac:dyDescent="0.25">
      <c r="A46" s="39" t="s">
        <v>74</v>
      </c>
      <c r="B46" s="53">
        <v>17808</v>
      </c>
      <c r="C46" s="38"/>
      <c r="D46" s="54">
        <v>17186</v>
      </c>
      <c r="E46" s="37" t="s">
        <v>23</v>
      </c>
      <c r="F46" s="40"/>
      <c r="G46" s="54">
        <v>16732</v>
      </c>
      <c r="H46" s="37" t="s">
        <v>24</v>
      </c>
      <c r="I46" s="40"/>
      <c r="J46" s="54">
        <v>17044</v>
      </c>
      <c r="K46" s="37" t="s">
        <v>25</v>
      </c>
      <c r="L46" s="40"/>
      <c r="M46" s="36">
        <v>17834</v>
      </c>
      <c r="N46" s="46" t="s">
        <v>26</v>
      </c>
      <c r="O46" s="41" t="s">
        <v>100</v>
      </c>
      <c r="P46" s="110">
        <v>17858</v>
      </c>
      <c r="Q46" s="106" t="s">
        <v>109</v>
      </c>
      <c r="R46" s="112" t="s">
        <v>113</v>
      </c>
      <c r="S46" s="121">
        <v>16679</v>
      </c>
      <c r="T46" s="125" t="s">
        <v>126</v>
      </c>
      <c r="U46" s="116" t="s">
        <v>129</v>
      </c>
      <c r="V46" s="142">
        <v>15375</v>
      </c>
      <c r="W46" s="212" t="s">
        <v>140</v>
      </c>
      <c r="X46" s="139" t="s">
        <v>142</v>
      </c>
      <c r="Y46" s="121">
        <v>13767</v>
      </c>
      <c r="Z46" s="200" t="s">
        <v>149</v>
      </c>
      <c r="AA46" s="139"/>
    </row>
    <row r="47" spans="1:27" x14ac:dyDescent="0.25">
      <c r="A47" s="39" t="s">
        <v>75</v>
      </c>
      <c r="B47" s="39">
        <v>1000</v>
      </c>
      <c r="C47" s="38" t="s">
        <v>14</v>
      </c>
      <c r="D47" s="36">
        <v>522</v>
      </c>
      <c r="E47" s="37" t="s">
        <v>23</v>
      </c>
      <c r="F47" s="40"/>
      <c r="G47" s="36">
        <v>636</v>
      </c>
      <c r="H47" s="37" t="s">
        <v>24</v>
      </c>
      <c r="I47" s="40"/>
      <c r="J47" s="36">
        <v>640</v>
      </c>
      <c r="K47" s="37" t="s">
        <v>25</v>
      </c>
      <c r="L47" s="40"/>
      <c r="M47" s="36">
        <v>838</v>
      </c>
      <c r="N47" s="46" t="s">
        <v>26</v>
      </c>
      <c r="O47" s="41"/>
      <c r="P47" s="100">
        <v>737</v>
      </c>
      <c r="Q47" s="106" t="s">
        <v>109</v>
      </c>
      <c r="R47" s="111"/>
      <c r="S47" s="121">
        <v>464</v>
      </c>
      <c r="T47" s="125" t="s">
        <v>126</v>
      </c>
      <c r="U47" s="116"/>
      <c r="V47" s="121">
        <v>463</v>
      </c>
      <c r="W47" s="212" t="s">
        <v>140</v>
      </c>
      <c r="X47" s="139"/>
      <c r="Y47" s="121">
        <v>352</v>
      </c>
      <c r="Z47" s="200" t="s">
        <v>149</v>
      </c>
      <c r="AA47" s="139"/>
    </row>
    <row r="48" spans="1:27" s="97" customFormat="1" x14ac:dyDescent="0.25">
      <c r="A48" s="126" t="s">
        <v>127</v>
      </c>
      <c r="B48" s="159"/>
      <c r="C48" s="127"/>
      <c r="D48" s="128"/>
      <c r="E48" s="129"/>
      <c r="F48" s="130"/>
      <c r="G48" s="128"/>
      <c r="H48" s="129"/>
      <c r="I48" s="130"/>
      <c r="J48" s="128"/>
      <c r="K48" s="129"/>
      <c r="L48" s="130"/>
      <c r="M48" s="128"/>
      <c r="N48" s="131"/>
      <c r="O48" s="132"/>
      <c r="P48" s="101"/>
      <c r="Q48" s="107"/>
      <c r="R48" s="95"/>
      <c r="S48" s="133"/>
      <c r="T48" s="134"/>
      <c r="U48" s="135" t="s">
        <v>128</v>
      </c>
      <c r="V48" s="101">
        <v>0</v>
      </c>
      <c r="W48" s="213" t="s">
        <v>140</v>
      </c>
      <c r="X48" s="135"/>
      <c r="Y48" s="151"/>
      <c r="Z48" s="203"/>
      <c r="AA48" s="135"/>
    </row>
    <row r="49" spans="1:27" x14ac:dyDescent="0.25">
      <c r="A49" s="31" t="s">
        <v>76</v>
      </c>
      <c r="B49" s="159">
        <v>100</v>
      </c>
      <c r="C49" s="32" t="s">
        <v>14</v>
      </c>
      <c r="D49" s="33">
        <v>100</v>
      </c>
      <c r="E49" s="34" t="s">
        <v>15</v>
      </c>
      <c r="F49" s="35"/>
      <c r="G49" s="33">
        <v>100</v>
      </c>
      <c r="H49" s="34" t="s">
        <v>40</v>
      </c>
      <c r="I49" s="35" t="s">
        <v>77</v>
      </c>
      <c r="J49" s="33">
        <v>59</v>
      </c>
      <c r="K49" s="34" t="s">
        <v>25</v>
      </c>
      <c r="L49" s="35" t="s">
        <v>78</v>
      </c>
      <c r="M49" s="33">
        <v>135</v>
      </c>
      <c r="N49" s="47" t="s">
        <v>97</v>
      </c>
      <c r="O49" s="42"/>
      <c r="P49" s="14">
        <v>64</v>
      </c>
      <c r="Q49" s="105" t="s">
        <v>109</v>
      </c>
      <c r="R49" s="95"/>
      <c r="S49" s="120"/>
      <c r="T49" s="124"/>
      <c r="U49" s="15" t="s">
        <v>133</v>
      </c>
      <c r="V49" s="101">
        <v>59</v>
      </c>
      <c r="W49" s="208"/>
      <c r="X49" s="15"/>
      <c r="Y49" s="151"/>
      <c r="Z49" s="199"/>
      <c r="AA49" s="15"/>
    </row>
    <row r="50" spans="1:27" x14ac:dyDescent="0.25">
      <c r="A50" s="31" t="s">
        <v>79</v>
      </c>
      <c r="B50" s="159">
        <v>329</v>
      </c>
      <c r="C50" s="32"/>
      <c r="D50" s="33">
        <v>500</v>
      </c>
      <c r="E50" s="34" t="s">
        <v>23</v>
      </c>
      <c r="F50" s="35"/>
      <c r="G50" s="33">
        <v>500</v>
      </c>
      <c r="H50" s="34" t="s">
        <v>43</v>
      </c>
      <c r="I50" s="35"/>
      <c r="J50" s="33">
        <v>545</v>
      </c>
      <c r="K50" s="34" t="s">
        <v>25</v>
      </c>
      <c r="L50" s="35" t="s">
        <v>80</v>
      </c>
      <c r="M50" s="33">
        <v>120</v>
      </c>
      <c r="N50" s="47"/>
      <c r="O50" s="42" t="s">
        <v>101</v>
      </c>
      <c r="P50" s="14">
        <v>120</v>
      </c>
      <c r="Q50" s="105" t="s">
        <v>114</v>
      </c>
      <c r="R50" s="95" t="s">
        <v>118</v>
      </c>
      <c r="S50" s="120">
        <v>78</v>
      </c>
      <c r="T50" s="124" t="s">
        <v>126</v>
      </c>
      <c r="U50" s="95" t="s">
        <v>118</v>
      </c>
      <c r="V50" s="14" t="s">
        <v>141</v>
      </c>
      <c r="W50" s="208"/>
      <c r="X50" s="15"/>
      <c r="Y50" s="14">
        <v>128</v>
      </c>
      <c r="Z50" s="199" t="s">
        <v>150</v>
      </c>
      <c r="AA50" s="15"/>
    </row>
    <row r="51" spans="1:27" x14ac:dyDescent="0.25">
      <c r="A51" s="48" t="s">
        <v>81</v>
      </c>
      <c r="B51" s="163">
        <v>0</v>
      </c>
      <c r="C51" s="49"/>
      <c r="D51" s="50"/>
      <c r="E51" s="51"/>
      <c r="F51" s="52"/>
      <c r="G51" s="50"/>
      <c r="H51" s="51"/>
      <c r="I51" s="52" t="s">
        <v>82</v>
      </c>
      <c r="J51" s="50"/>
      <c r="K51" s="51"/>
      <c r="L51" s="91" t="s">
        <v>83</v>
      </c>
      <c r="M51" s="33"/>
      <c r="N51" s="47"/>
      <c r="O51" s="42" t="s">
        <v>93</v>
      </c>
      <c r="P51" s="14"/>
      <c r="Q51" s="105"/>
      <c r="R51" s="95" t="s">
        <v>93</v>
      </c>
      <c r="S51" s="120"/>
      <c r="T51" s="124"/>
      <c r="U51" s="15" t="s">
        <v>131</v>
      </c>
      <c r="V51" s="14" t="s">
        <v>141</v>
      </c>
      <c r="W51" s="208"/>
      <c r="X51" s="15"/>
      <c r="Y51" s="14">
        <v>7</v>
      </c>
      <c r="Z51" s="199" t="s">
        <v>150</v>
      </c>
      <c r="AA51" s="15"/>
    </row>
    <row r="52" spans="1:27" s="1" customFormat="1" x14ac:dyDescent="0.25">
      <c r="A52" s="61" t="s">
        <v>115</v>
      </c>
      <c r="B52" s="164"/>
      <c r="C52" s="62"/>
      <c r="D52" s="63"/>
      <c r="E52" s="64"/>
      <c r="F52" s="61"/>
      <c r="G52" s="63"/>
      <c r="H52" s="64"/>
      <c r="I52" s="61"/>
      <c r="J52" s="63"/>
      <c r="K52" s="64"/>
      <c r="L52" s="65"/>
      <c r="M52" s="89"/>
      <c r="N52" s="87"/>
      <c r="O52" s="88"/>
      <c r="P52" s="14">
        <v>282</v>
      </c>
      <c r="Q52" s="105" t="s">
        <v>114</v>
      </c>
      <c r="R52" s="95" t="s">
        <v>119</v>
      </c>
      <c r="S52" s="120">
        <v>344</v>
      </c>
      <c r="T52" s="124" t="s">
        <v>126</v>
      </c>
      <c r="U52" s="95" t="s">
        <v>118</v>
      </c>
      <c r="V52" s="14" t="s">
        <v>141</v>
      </c>
      <c r="W52" s="208"/>
      <c r="X52" s="15"/>
      <c r="Y52" s="14">
        <v>491</v>
      </c>
      <c r="Z52" s="199" t="s">
        <v>150</v>
      </c>
      <c r="AA52" s="15"/>
    </row>
    <row r="53" spans="1:27" s="1" customFormat="1" ht="15.75" thickBot="1" x14ac:dyDescent="0.3">
      <c r="A53" s="61" t="s">
        <v>84</v>
      </c>
      <c r="B53" s="164"/>
      <c r="C53" s="62"/>
      <c r="D53" s="63"/>
      <c r="E53" s="64"/>
      <c r="F53" s="61"/>
      <c r="G53" s="63"/>
      <c r="H53" s="64"/>
      <c r="I53" s="61"/>
      <c r="J53" s="63"/>
      <c r="K53" s="64"/>
      <c r="L53" s="65" t="s">
        <v>85</v>
      </c>
      <c r="M53" s="89"/>
      <c r="N53" s="87"/>
      <c r="O53" s="88" t="s">
        <v>94</v>
      </c>
      <c r="P53" s="14"/>
      <c r="Q53" s="105"/>
      <c r="R53" s="95"/>
      <c r="S53" s="120">
        <v>1</v>
      </c>
      <c r="T53" s="124"/>
      <c r="U53" s="15"/>
      <c r="V53" s="14">
        <v>1</v>
      </c>
      <c r="W53" s="208" t="s">
        <v>140</v>
      </c>
      <c r="X53" s="15"/>
      <c r="Y53" s="151"/>
      <c r="Z53" s="199"/>
      <c r="AA53" s="15"/>
    </row>
    <row r="54" spans="1:27" s="179" customFormat="1" ht="15.75" thickBot="1" x14ac:dyDescent="0.3">
      <c r="A54" s="165" t="s">
        <v>52</v>
      </c>
      <c r="B54" s="166"/>
      <c r="C54" s="167"/>
      <c r="D54" s="182">
        <f>SUM(D46:D51)</f>
        <v>18308</v>
      </c>
      <c r="E54" s="169"/>
      <c r="F54" s="170"/>
      <c r="G54" s="182">
        <f>SUM(G46:G51)</f>
        <v>17968</v>
      </c>
      <c r="H54" s="169"/>
      <c r="I54" s="170"/>
      <c r="J54" s="182">
        <f>SUM(J46:J51)</f>
        <v>18288</v>
      </c>
      <c r="K54" s="169"/>
      <c r="L54" s="183"/>
      <c r="M54" s="168">
        <f>SUM(M46:M53)</f>
        <v>18927</v>
      </c>
      <c r="N54" s="171"/>
      <c r="O54" s="172"/>
      <c r="P54" s="184">
        <f>SUM(P46:P53)</f>
        <v>19061</v>
      </c>
      <c r="Q54" s="174"/>
      <c r="R54" s="175"/>
      <c r="S54" s="176">
        <f>SUM(S46:S53)</f>
        <v>17566</v>
      </c>
      <c r="T54" s="177"/>
      <c r="U54" s="178"/>
      <c r="V54" s="184">
        <f>SUM(V46:V53)</f>
        <v>15898</v>
      </c>
      <c r="W54" s="210"/>
      <c r="X54" s="174"/>
      <c r="Y54" s="188"/>
      <c r="Z54" s="201"/>
      <c r="AA54" s="174"/>
    </row>
    <row r="55" spans="1:27" s="1" customFormat="1" x14ac:dyDescent="0.25">
      <c r="A55" s="30"/>
      <c r="B55" s="162"/>
      <c r="C55" s="3"/>
      <c r="D55" s="3"/>
      <c r="E55" s="3"/>
      <c r="F55" s="3"/>
      <c r="G55" s="3"/>
      <c r="H55" s="3"/>
      <c r="I55" s="3"/>
      <c r="J55" s="3"/>
      <c r="K55" s="3"/>
      <c r="L55" s="73"/>
      <c r="M55" s="11"/>
      <c r="N55" s="11"/>
      <c r="O55" s="13"/>
      <c r="P55" s="11"/>
      <c r="Q55" s="11"/>
      <c r="R55" s="95"/>
      <c r="S55" s="120"/>
      <c r="T55" s="124"/>
      <c r="U55" s="15"/>
      <c r="V55" s="14"/>
      <c r="W55" s="208"/>
      <c r="X55" s="141"/>
      <c r="Y55" s="14"/>
      <c r="Z55" s="199"/>
      <c r="AA55" s="15"/>
    </row>
    <row r="56" spans="1:27" s="1" customFormat="1" x14ac:dyDescent="0.25">
      <c r="A56" s="21" t="s">
        <v>151</v>
      </c>
      <c r="B56" s="149"/>
      <c r="C56" s="22"/>
      <c r="D56" s="23"/>
      <c r="E56" s="24"/>
      <c r="F56" s="25"/>
      <c r="G56" s="23"/>
      <c r="H56" s="24"/>
      <c r="I56" s="25"/>
      <c r="J56" s="23"/>
      <c r="K56" s="24"/>
      <c r="L56" s="25"/>
      <c r="M56" s="90"/>
      <c r="N56" s="85"/>
      <c r="O56" s="86"/>
      <c r="P56" s="102"/>
      <c r="Q56" s="108"/>
      <c r="R56" s="113"/>
      <c r="S56" s="119"/>
      <c r="T56" s="123"/>
      <c r="U56" s="24"/>
      <c r="V56" s="119"/>
      <c r="W56" s="211"/>
      <c r="X56" s="140"/>
      <c r="Y56" s="119"/>
      <c r="Z56" s="202"/>
      <c r="AA56" s="140"/>
    </row>
    <row r="57" spans="1:27" x14ac:dyDescent="0.25">
      <c r="A57" s="39" t="s">
        <v>86</v>
      </c>
      <c r="B57" s="39">
        <v>1375</v>
      </c>
      <c r="C57" s="38"/>
      <c r="D57" s="36">
        <v>1584</v>
      </c>
      <c r="E57" s="37" t="s">
        <v>23</v>
      </c>
      <c r="F57" s="40"/>
      <c r="G57" s="36">
        <v>1513</v>
      </c>
      <c r="H57" s="37" t="s">
        <v>24</v>
      </c>
      <c r="I57" s="40"/>
      <c r="J57" s="36">
        <v>1439</v>
      </c>
      <c r="K57" s="37" t="s">
        <v>25</v>
      </c>
      <c r="L57" s="40"/>
      <c r="M57" s="36">
        <v>1431</v>
      </c>
      <c r="N57" s="46" t="s">
        <v>26</v>
      </c>
      <c r="O57" s="41"/>
      <c r="P57" s="100">
        <v>1012</v>
      </c>
      <c r="Q57" s="106" t="s">
        <v>109</v>
      </c>
      <c r="R57" s="111"/>
      <c r="S57" s="121">
        <v>883</v>
      </c>
      <c r="T57" s="125" t="s">
        <v>126</v>
      </c>
      <c r="U57" s="116"/>
      <c r="V57" s="121">
        <v>812</v>
      </c>
      <c r="W57" s="212" t="s">
        <v>140</v>
      </c>
      <c r="X57" s="139"/>
      <c r="Y57" s="121">
        <v>641</v>
      </c>
      <c r="Z57" s="200" t="s">
        <v>149</v>
      </c>
      <c r="AA57" s="139"/>
    </row>
    <row r="58" spans="1:27" ht="15.75" thickBot="1" x14ac:dyDescent="0.3">
      <c r="A58" s="55" t="s">
        <v>87</v>
      </c>
      <c r="B58" s="55">
        <v>868</v>
      </c>
      <c r="C58" s="56"/>
      <c r="D58" s="57">
        <v>890</v>
      </c>
      <c r="E58" s="58" t="s">
        <v>23</v>
      </c>
      <c r="F58" s="59"/>
      <c r="G58" s="57">
        <v>841</v>
      </c>
      <c r="H58" s="58" t="s">
        <v>24</v>
      </c>
      <c r="I58" s="59"/>
      <c r="J58" s="57">
        <v>780</v>
      </c>
      <c r="K58" s="58" t="s">
        <v>25</v>
      </c>
      <c r="L58" s="59"/>
      <c r="M58" s="92">
        <v>617</v>
      </c>
      <c r="N58" s="93" t="s">
        <v>26</v>
      </c>
      <c r="O58" s="94"/>
      <c r="P58" s="100">
        <v>592</v>
      </c>
      <c r="Q58" s="106" t="s">
        <v>109</v>
      </c>
      <c r="R58" s="111" t="s">
        <v>122</v>
      </c>
      <c r="S58" s="121">
        <v>641</v>
      </c>
      <c r="T58" s="125" t="s">
        <v>126</v>
      </c>
      <c r="U58" s="116"/>
      <c r="V58" s="121">
        <v>442</v>
      </c>
      <c r="W58" s="212" t="s">
        <v>140</v>
      </c>
      <c r="X58" s="139"/>
      <c r="Y58" s="121">
        <v>454</v>
      </c>
      <c r="Z58" s="200" t="s">
        <v>149</v>
      </c>
      <c r="AA58" s="139"/>
    </row>
    <row r="59" spans="1:27" s="179" customFormat="1" ht="15.75" thickBot="1" x14ac:dyDescent="0.3">
      <c r="A59" s="165" t="s">
        <v>52</v>
      </c>
      <c r="B59" s="166"/>
      <c r="C59" s="167"/>
      <c r="D59" s="168">
        <f>+SUM(D57:D58)</f>
        <v>2474</v>
      </c>
      <c r="E59" s="169"/>
      <c r="F59" s="170"/>
      <c r="G59" s="168">
        <f>SUM(G57:G58)</f>
        <v>2354</v>
      </c>
      <c r="H59" s="169"/>
      <c r="I59" s="170"/>
      <c r="J59" s="168">
        <f>SUM(J57:J58)</f>
        <v>2219</v>
      </c>
      <c r="K59" s="169"/>
      <c r="L59" s="170"/>
      <c r="M59" s="168">
        <f>SUM(M57:M58)</f>
        <v>2048</v>
      </c>
      <c r="N59" s="171"/>
      <c r="O59" s="172"/>
      <c r="P59" s="173">
        <f>+SUM(P57:P58)</f>
        <v>1604</v>
      </c>
      <c r="Q59" s="174"/>
      <c r="R59" s="175"/>
      <c r="S59" s="176">
        <f>SUM(S57:S58)</f>
        <v>1524</v>
      </c>
      <c r="T59" s="177"/>
      <c r="U59" s="178"/>
      <c r="V59" s="173">
        <f>SUM(V57:V58)</f>
        <v>1254</v>
      </c>
      <c r="W59" s="210"/>
      <c r="X59" s="174"/>
      <c r="Y59" s="173">
        <v>1095</v>
      </c>
      <c r="Z59" s="201"/>
      <c r="AA59" s="174"/>
    </row>
    <row r="60" spans="1:27" s="1" customFormat="1" x14ac:dyDescent="0.25">
      <c r="A60" s="30"/>
      <c r="B60" s="162"/>
      <c r="C60" s="3"/>
      <c r="D60" s="3"/>
      <c r="E60" s="3"/>
      <c r="F60" s="3"/>
      <c r="G60" s="3"/>
      <c r="H60" s="3"/>
      <c r="I60" s="3"/>
      <c r="J60" s="3"/>
      <c r="K60" s="3"/>
      <c r="L60" s="3"/>
      <c r="M60" s="11"/>
      <c r="N60" s="11"/>
      <c r="O60" s="13"/>
      <c r="P60" s="11"/>
      <c r="Q60" s="11"/>
      <c r="R60" s="95"/>
      <c r="S60" s="120"/>
      <c r="T60" s="124"/>
      <c r="U60" s="15"/>
      <c r="V60" s="14"/>
      <c r="W60" s="208"/>
      <c r="X60" s="141"/>
      <c r="Y60" s="14"/>
      <c r="Z60" s="199"/>
      <c r="AA60" s="15"/>
    </row>
    <row r="61" spans="1:27" s="1" customFormat="1" x14ac:dyDescent="0.25">
      <c r="A61" s="149" t="s">
        <v>152</v>
      </c>
      <c r="B61" s="149"/>
      <c r="C61" s="22"/>
      <c r="D61" s="23"/>
      <c r="E61" s="24"/>
      <c r="F61" s="25"/>
      <c r="G61" s="23"/>
      <c r="H61" s="24"/>
      <c r="I61" s="25"/>
      <c r="J61" s="23"/>
      <c r="K61" s="24"/>
      <c r="L61" s="25"/>
      <c r="M61" s="90"/>
      <c r="N61" s="85"/>
      <c r="O61" s="86"/>
      <c r="P61" s="102"/>
      <c r="Q61" s="108"/>
      <c r="R61" s="113"/>
      <c r="S61" s="119"/>
      <c r="T61" s="123"/>
      <c r="U61" s="24"/>
      <c r="V61" s="119"/>
      <c r="W61" s="211"/>
      <c r="X61" s="140"/>
      <c r="Y61" s="119"/>
      <c r="Z61" s="202"/>
      <c r="AA61" s="140"/>
    </row>
    <row r="62" spans="1:27" ht="15.75" thickBot="1" x14ac:dyDescent="0.3">
      <c r="A62" s="55" t="s">
        <v>88</v>
      </c>
      <c r="B62" s="55">
        <v>167</v>
      </c>
      <c r="C62" s="56"/>
      <c r="D62" s="57">
        <v>390</v>
      </c>
      <c r="E62" s="58" t="s">
        <v>23</v>
      </c>
      <c r="F62" s="59"/>
      <c r="G62" s="60">
        <v>398</v>
      </c>
      <c r="H62" s="58" t="s">
        <v>89</v>
      </c>
      <c r="I62" s="59" t="s">
        <v>90</v>
      </c>
      <c r="J62" s="57">
        <v>219</v>
      </c>
      <c r="K62" s="58" t="s">
        <v>25</v>
      </c>
      <c r="L62" s="59"/>
      <c r="M62" s="92">
        <v>268</v>
      </c>
      <c r="N62" s="93" t="s">
        <v>26</v>
      </c>
      <c r="O62" s="94"/>
      <c r="P62" s="100">
        <v>205</v>
      </c>
      <c r="Q62" s="106" t="s">
        <v>109</v>
      </c>
      <c r="R62" s="111" t="s">
        <v>124</v>
      </c>
      <c r="S62" s="121">
        <v>191</v>
      </c>
      <c r="T62" s="125" t="s">
        <v>126</v>
      </c>
      <c r="U62" s="116"/>
      <c r="V62" s="121">
        <v>224</v>
      </c>
      <c r="W62" s="212" t="s">
        <v>140</v>
      </c>
      <c r="X62" s="139"/>
      <c r="Y62" s="121">
        <v>186</v>
      </c>
      <c r="Z62" s="200" t="s">
        <v>149</v>
      </c>
      <c r="AA62" s="139"/>
    </row>
    <row r="63" spans="1:27" s="179" customFormat="1" ht="15.75" thickBot="1" x14ac:dyDescent="0.3">
      <c r="A63" s="165" t="s">
        <v>52</v>
      </c>
      <c r="B63" s="166"/>
      <c r="C63" s="167"/>
      <c r="D63" s="168">
        <v>390</v>
      </c>
      <c r="E63" s="169"/>
      <c r="F63" s="170"/>
      <c r="G63" s="168">
        <v>398</v>
      </c>
      <c r="H63" s="169"/>
      <c r="I63" s="170"/>
      <c r="J63" s="168">
        <f>SUM(J62)</f>
        <v>219</v>
      </c>
      <c r="K63" s="169"/>
      <c r="L63" s="170"/>
      <c r="M63" s="168">
        <f>SUM(M62)</f>
        <v>268</v>
      </c>
      <c r="N63" s="171"/>
      <c r="O63" s="172"/>
      <c r="P63" s="173">
        <f>+SUM(P62)</f>
        <v>205</v>
      </c>
      <c r="Q63" s="174"/>
      <c r="R63" s="175"/>
      <c r="S63" s="176">
        <f>SUM(S62)</f>
        <v>191</v>
      </c>
      <c r="T63" s="177"/>
      <c r="U63" s="178"/>
      <c r="V63" s="180">
        <v>224</v>
      </c>
      <c r="W63" s="214"/>
      <c r="X63" s="181"/>
      <c r="Y63" s="180">
        <v>186</v>
      </c>
      <c r="Z63" s="204"/>
      <c r="AA63" s="181"/>
    </row>
    <row r="64" spans="1:27" ht="15.75" thickBot="1" x14ac:dyDescent="0.3">
      <c r="A64" s="5"/>
      <c r="B64" s="158"/>
      <c r="C64" s="6"/>
      <c r="D64" s="6"/>
      <c r="E64" s="6"/>
      <c r="F64" s="6"/>
      <c r="G64" s="6"/>
      <c r="H64" s="6"/>
      <c r="I64" s="6"/>
      <c r="J64" s="6"/>
      <c r="K64" s="6"/>
      <c r="L64" s="6"/>
      <c r="M64" s="3"/>
      <c r="N64" s="3"/>
      <c r="O64" s="11"/>
      <c r="P64" s="6"/>
      <c r="Q64" s="11"/>
      <c r="R64" s="95"/>
      <c r="S64" s="120"/>
      <c r="T64" s="124"/>
      <c r="U64" s="15"/>
      <c r="V64" s="103"/>
      <c r="W64" s="215"/>
      <c r="X64" s="141"/>
      <c r="Y64" s="103"/>
      <c r="Z64" s="205"/>
      <c r="AA64" s="109"/>
    </row>
    <row r="65" spans="1:27" s="179" customFormat="1" ht="15.75" thickBot="1" x14ac:dyDescent="0.3">
      <c r="A65" s="216" t="s">
        <v>91</v>
      </c>
      <c r="B65" s="217">
        <v>31009</v>
      </c>
      <c r="C65" s="218"/>
      <c r="D65" s="219">
        <f>SUM(D63+D59+D54+D43+D37+D29+D22)</f>
        <v>31331</v>
      </c>
      <c r="E65" s="218"/>
      <c r="F65" s="218"/>
      <c r="G65" s="219">
        <f>SUM(G63+G59+G54+G43+G37+G29+G22)</f>
        <v>31991</v>
      </c>
      <c r="H65" s="218"/>
      <c r="I65" s="218"/>
      <c r="J65" s="219">
        <f>SUM(J63+J59+J54+J43+J37+J29+J22)</f>
        <v>31674</v>
      </c>
      <c r="K65" s="218"/>
      <c r="L65" s="220"/>
      <c r="M65" s="216">
        <f>+SUM(M63+M59+M54+M43+M37+M29+M22)</f>
        <v>33920</v>
      </c>
      <c r="N65" s="216"/>
      <c r="O65" s="220"/>
      <c r="P65" s="221">
        <f>SUM(P63+P59+P54+P43+P37+P29+P22)</f>
        <v>32465</v>
      </c>
      <c r="Q65" s="216"/>
      <c r="R65" s="222"/>
      <c r="S65" s="176">
        <f>SUM(S63+S59+S54+S43+S37+S29+S22)</f>
        <v>32612</v>
      </c>
      <c r="T65" s="223"/>
      <c r="U65" s="174"/>
      <c r="V65" s="224">
        <f>SUM(V22+V29+V37+V43+V54+V59+V63)</f>
        <v>32631</v>
      </c>
      <c r="W65" s="225"/>
      <c r="X65" s="174"/>
      <c r="Y65" s="237"/>
      <c r="Z65" s="226"/>
      <c r="AA65" s="227"/>
    </row>
    <row r="66" spans="1:27" s="1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P66" s="2"/>
      <c r="S66" s="117"/>
      <c r="T66" s="117"/>
      <c r="V66" s="97"/>
      <c r="W66" s="196"/>
      <c r="Z66" s="196"/>
    </row>
    <row r="67" spans="1:2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27" x14ac:dyDescent="0.25">
      <c r="A68" s="1" t="s">
        <v>92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27" x14ac:dyDescent="0.25">
      <c r="A69" s="114" t="s">
        <v>120</v>
      </c>
    </row>
    <row r="70" spans="1:27" x14ac:dyDescent="0.25">
      <c r="A70" s="115" t="s">
        <v>121</v>
      </c>
    </row>
    <row r="71" spans="1:27" x14ac:dyDescent="0.25">
      <c r="A71" s="150" t="s">
        <v>156</v>
      </c>
    </row>
    <row r="72" spans="1:27" x14ac:dyDescent="0.25">
      <c r="A72" s="153" t="s">
        <v>158</v>
      </c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2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2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2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</sheetData>
  <mergeCells count="8">
    <mergeCell ref="Y6:AA6"/>
    <mergeCell ref="V6:X6"/>
    <mergeCell ref="S6:T6"/>
    <mergeCell ref="A2:N2"/>
    <mergeCell ref="A3:N3"/>
    <mergeCell ref="A4:N4"/>
    <mergeCell ref="M6:N6"/>
    <mergeCell ref="P6:Q6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Williams</dc:creator>
  <cp:lastModifiedBy>Ceri Williams (INT)</cp:lastModifiedBy>
  <cp:revision/>
  <cp:lastPrinted>2016-05-12T12:10:44Z</cp:lastPrinted>
  <dcterms:created xsi:type="dcterms:W3CDTF">2015-01-28T10:40:00Z</dcterms:created>
  <dcterms:modified xsi:type="dcterms:W3CDTF">2020-02-12T13:03:10Z</dcterms:modified>
</cp:coreProperties>
</file>